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ektromaribor-my.sharepoint.com/personal/em3886_em_si/Documents/2025/OBJEKTI po posameznih OE - SE/SE MARIBOR/BEHIN/TP Trčova 3/objava na spletu/"/>
    </mc:Choice>
  </mc:AlternateContent>
  <xr:revisionPtr revIDLastSave="70" documentId="13_ncr:1_{4BF3949B-112F-4546-9601-775457CF5A50}" xr6:coauthVersionLast="47" xr6:coauthVersionMax="47" xr10:uidLastSave="{57F28C30-FF0B-4011-83F2-916FD05EB796}"/>
  <bookViews>
    <workbookView xWindow="-28920" yWindow="-120" windowWidth="29040" windowHeight="17520" firstSheet="1" activeTab="2" xr2:uid="{00000000-000D-0000-FFFF-FFFF00000000}"/>
  </bookViews>
  <sheets>
    <sheet name="REK. G+O" sheetId="29" r:id="rId1"/>
    <sheet name="A. REK. ZU" sheetId="72" r:id="rId2"/>
    <sheet name="I. Pripravljalna dela " sheetId="73" r:id="rId3"/>
    <sheet name="II. Zemeljska dela" sheetId="74" r:id="rId4"/>
    <sheet name="III. Odvodnjavanje" sheetId="79" r:id="rId5"/>
    <sheet name="IV.Betonska in tesarska dela" sheetId="75" r:id="rId6"/>
    <sheet name="V. Utrjene površine" sheetId="78" r:id="rId7"/>
    <sheet name="VI. Tuje storitve" sheetId="77" r:id="rId8"/>
  </sheets>
  <definedNames>
    <definedName name="_xlnm.Print_Area" localSheetId="1">'A. REK. ZU'!$A$1:$F$17</definedName>
    <definedName name="_xlnm.Print_Titles" localSheetId="2">'I. Pripravljalna dela '!$6:$6</definedName>
    <definedName name="_xlnm.Print_Titles" localSheetId="3">'II. Zemeljska dela'!#REF!</definedName>
    <definedName name="_xlnm.Print_Titles" localSheetId="4">'III. Odvodnjavanje'!#REF!</definedName>
    <definedName name="_xlnm.Print_Titles" localSheetId="5">'IV.Betonska in tesarska dela'!#REF!</definedName>
    <definedName name="_xlnm.Print_Titles" localSheetId="6">'V. Utrjene površine'!#REF!</definedName>
    <definedName name="_xlnm.Print_Titles" localSheetId="7">'VI. Tuje storitve'!#REF!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73" l="1"/>
  <c r="F10" i="73"/>
  <c r="F11" i="73"/>
  <c r="F12" i="73"/>
  <c r="F12" i="78"/>
  <c r="F9" i="77"/>
  <c r="F11" i="78"/>
  <c r="F10" i="78"/>
  <c r="F9" i="78"/>
  <c r="F24" i="75"/>
  <c r="F23" i="75"/>
  <c r="F19" i="75"/>
  <c r="F18" i="75"/>
  <c r="F17" i="75"/>
  <c r="F16" i="75"/>
  <c r="F15" i="75"/>
  <c r="F12" i="75"/>
  <c r="F13" i="75"/>
  <c r="F14" i="75"/>
  <c r="F11" i="75"/>
  <c r="F8" i="75"/>
  <c r="F9" i="75"/>
  <c r="F10" i="75"/>
  <c r="F6" i="75"/>
  <c r="F12" i="79"/>
  <c r="F10" i="79"/>
  <c r="F9" i="79"/>
  <c r="F8" i="79"/>
  <c r="F7" i="79"/>
  <c r="F22" i="74"/>
  <c r="F21" i="74"/>
  <c r="F20" i="74"/>
  <c r="F19" i="74"/>
  <c r="F18" i="74"/>
  <c r="F17" i="74"/>
  <c r="F16" i="74"/>
  <c r="F14" i="74"/>
  <c r="F13" i="74"/>
  <c r="F10" i="74"/>
  <c r="F11" i="74"/>
  <c r="F9" i="74"/>
  <c r="F11" i="79" l="1"/>
  <c r="B12" i="72" l="1"/>
  <c r="F23" i="74"/>
  <c r="F8" i="78" l="1"/>
  <c r="F7" i="78"/>
  <c r="F22" i="75"/>
  <c r="F21" i="75"/>
  <c r="F7" i="75"/>
  <c r="F6" i="79"/>
  <c r="F14" i="79" s="1"/>
  <c r="F20" i="75"/>
  <c r="F15" i="74"/>
  <c r="F12" i="72" l="1"/>
  <c r="F6" i="77"/>
  <c r="F13" i="78" l="1"/>
  <c r="F6" i="78"/>
  <c r="F12" i="74"/>
  <c r="F14" i="78" l="1"/>
  <c r="F14" i="72" s="1"/>
  <c r="F26" i="75" l="1"/>
  <c r="F13" i="72" s="1"/>
  <c r="F8" i="74"/>
  <c r="F8" i="73"/>
  <c r="F14" i="73" s="1"/>
  <c r="F10" i="72" s="1"/>
  <c r="F24" i="74" l="1"/>
  <c r="F11" i="72" s="1"/>
  <c r="F8" i="77" l="1"/>
  <c r="F7" i="77"/>
  <c r="F11" i="77" l="1"/>
  <c r="F15" i="72" s="1"/>
  <c r="F17" i="72" s="1"/>
  <c r="F10" i="29" s="1"/>
  <c r="F12" i="29" l="1"/>
  <c r="F15" i="29" l="1"/>
</calcChain>
</file>

<file path=xl/sharedStrings.xml><?xml version="1.0" encoding="utf-8"?>
<sst xmlns="http://schemas.openxmlformats.org/spreadsheetml/2006/main" count="243" uniqueCount="128">
  <si>
    <t>m3</t>
  </si>
  <si>
    <t>m2</t>
  </si>
  <si>
    <t>I.</t>
  </si>
  <si>
    <t>A.</t>
  </si>
  <si>
    <t>GRADBENA DELA</t>
  </si>
  <si>
    <t>Poz.</t>
  </si>
  <si>
    <t>Opis postavke</t>
  </si>
  <si>
    <t>Enota</t>
  </si>
  <si>
    <t>Količina</t>
  </si>
  <si>
    <t>Cena</t>
  </si>
  <si>
    <t>Vrednost</t>
  </si>
  <si>
    <t>II.</t>
  </si>
  <si>
    <t>III.</t>
  </si>
  <si>
    <t>REKAPITULACIJA</t>
  </si>
  <si>
    <t xml:space="preserve">REKAPITULACIJA </t>
  </si>
  <si>
    <t>m1</t>
  </si>
  <si>
    <t>V.</t>
  </si>
  <si>
    <t>kpl</t>
  </si>
  <si>
    <t>ZEMELJSKA DELA</t>
  </si>
  <si>
    <t>ZUNANJA UREDITEV</t>
  </si>
  <si>
    <t>5.</t>
  </si>
  <si>
    <t>3.</t>
  </si>
  <si>
    <t>4.</t>
  </si>
  <si>
    <t>2.</t>
  </si>
  <si>
    <t>1.</t>
  </si>
  <si>
    <t xml:space="preserve"> "Dela naročena s strani naročnika, potrebna za dokončanje del."</t>
  </si>
  <si>
    <t>PRIPRAVLJALNA DELA</t>
  </si>
  <si>
    <t>TUJE STORITVE</t>
  </si>
  <si>
    <r>
      <rPr>
        <b/>
        <sz val="9"/>
        <color theme="1"/>
        <rFont val="Calibri"/>
        <family val="2"/>
        <charset val="238"/>
        <scheme val="minor"/>
      </rPr>
      <t>OPOMBA</t>
    </r>
    <r>
      <rPr>
        <sz val="9"/>
        <color theme="1"/>
        <rFont val="Calibri"/>
        <family val="2"/>
        <charset val="238"/>
        <scheme val="minor"/>
      </rPr>
      <t>: Vsa izkopna dela in transporti izkopanih materialov se obračunajo po prostornini izkopane zemljine v raščenem stanju! Vsa nasipna dela se obračunajo po prostornini zemljine v vgrajenem stanju! Pri izvedbi zemeljskih del je obvezna prisotnost geomehanika!
Upoštevana so zemeljska dela za potrebe izvedbe  ZU in infrastrukture.</t>
    </r>
  </si>
  <si>
    <t>TUJE STORITVE SKUPAJ</t>
  </si>
  <si>
    <t>kpl.</t>
  </si>
  <si>
    <t>Projektantski nadzor</t>
  </si>
  <si>
    <t>Izdelava geodetskega posnetka izvedenih del</t>
  </si>
  <si>
    <t>IV.</t>
  </si>
  <si>
    <t>ZEMELJSKA DELA SKUPAJ</t>
  </si>
  <si>
    <t>ODVODNJAVANJE SKUPAJ</t>
  </si>
  <si>
    <t>PRIPRAVLJALNA DELA SKUPAJ</t>
  </si>
  <si>
    <t>Zakoličba raznih komunalnih vodov s strani upravljalcev</t>
  </si>
  <si>
    <t>UTRJENE POVRŠINE SKUPAJ</t>
  </si>
  <si>
    <t>Nadzor upravljalcev komunalnih vodov</t>
  </si>
  <si>
    <t>UTRJENE POVRŠINE</t>
  </si>
  <si>
    <t>h</t>
  </si>
  <si>
    <t xml:space="preserve">3. </t>
  </si>
  <si>
    <t xml:space="preserve">4. </t>
  </si>
  <si>
    <t xml:space="preserve">2. </t>
  </si>
  <si>
    <t>VI.</t>
  </si>
  <si>
    <t>BETONSKA DELA</t>
  </si>
  <si>
    <t xml:space="preserve">Površinski odriv humusa v debelini 20 cm, deponirati na gradbišču </t>
  </si>
  <si>
    <t>Nakladanje in odvoz odvečnega materiala na trajno deponijo koncesionarja do 10 km | upoštevati faktor razsutosti | obračun se vrši na podlagi evidenčnih listov</t>
  </si>
  <si>
    <t>Definiranje višinskih kot med gradnjo (kanalizacija, planumi,…)</t>
  </si>
  <si>
    <t>Dobava in vgradnja betonskih pohodnih plošč, hidrofobirane,  dimenzije 400x400 mm</t>
  </si>
  <si>
    <t>Postavitev in kasnejša odstranitev  gradbiščne table skladno s pravilnikom o Gradbiščih</t>
  </si>
  <si>
    <t>Postavitev in kasnejša odstranitev  table iz podtročja zdravja in varstva pri delo</t>
  </si>
  <si>
    <t>7.</t>
  </si>
  <si>
    <t>PROJEKTANTSKI PREDRAČUN</t>
  </si>
  <si>
    <t>ODVODNJAVANJE</t>
  </si>
  <si>
    <t>Dodatna in nepredvidena dela: 10%</t>
  </si>
  <si>
    <t>objekt</t>
  </si>
  <si>
    <t>kablovod NN</t>
  </si>
  <si>
    <t>Kablovod SN</t>
  </si>
  <si>
    <t>Strojni izkop jarka za kabelsko kanalizacijo  v zemljini III.  do  IV. Ktg., globina 1.20m. Širina jarka na dnu je cca 1,10m, odlaganje na rob izkopa cca 70%, ostalo odvoz na trajno deponijo koncesionarja. V primeru, da je izkop ustrezna glina, se lahko za zasip uporabio v celoti. Ustreznost oceni pooblaščen geomhanik.</t>
  </si>
  <si>
    <t>Izkop drenažnega jarka ob peti opornega zidu, zemljina III.ktg.,  nakladanje in odvoz na trajno deponijo koncesionarja.</t>
  </si>
  <si>
    <t>Strojni široki odkop  materiala - zemljine IV. Ktg, do globine cca  3,00 m | terasasto, gradbena jama TP, nakladanje in odvoz na trajno deponijo.</t>
  </si>
  <si>
    <t xml:space="preserve">6. </t>
  </si>
  <si>
    <t>Ročni izukop in planiranje planuma za koritnico na vrhu opornega zidu, nakladanje in odvoz na trajno deponijo</t>
  </si>
  <si>
    <t>Kombiniran ročno strojni izkop 50/50 za meteorno kanalizacijo ob in iznad opornega zidu vključno z izkopom za za zbirni jašek v funkciji ponikovalnice oz. zbirnim jaškom za navezavo na obstoječo meteorno odvodnjavanje cestišča.</t>
  </si>
  <si>
    <t>8.</t>
  </si>
  <si>
    <t xml:space="preserve">9. </t>
  </si>
  <si>
    <t xml:space="preserve">Ureditev in utrditev planuma za montažno TP; Evd=25 Mpa </t>
  </si>
  <si>
    <t>Izvedba gramozne temeljne grede iz drobljenca 0-32 debeline 30 cm, zbitost  EVD 40 Mpa- pod talno ploščo za montažno TP.</t>
  </si>
  <si>
    <t>10.</t>
  </si>
  <si>
    <t>Zasip kabelskega SN in NN jarka v slojih po 30 cm z nabijanjem strojno do naravne zbitosti- obstoječi material iz roba nasipa</t>
  </si>
  <si>
    <t>11.</t>
  </si>
  <si>
    <t>Kot tč. 10, le dobava ilovnate zemljine iz stranskih deponij</t>
  </si>
  <si>
    <t xml:space="preserve">12. </t>
  </si>
  <si>
    <t>Zasip za objektom s tamponom 0-31- za opornim zidom in ob stopnicah.</t>
  </si>
  <si>
    <t>Dobava in montaža PE  drenažne cevi DN160, vključno z geotekstilom in zasipom z drenažnim materialom- območje ob kamniti zložbi in na nivoju temelja Opornega zidu- cev je 2/3 perforirana.</t>
  </si>
  <si>
    <t>Izvedba meteorne kanalizacije na peščeno podlago, PVC cevi DN 160, SN 4</t>
  </si>
  <si>
    <t xml:space="preserve">Izvedba PEHDjaškov globine do 1,5m, premera DN1000- revizijski </t>
  </si>
  <si>
    <t>kos</t>
  </si>
  <si>
    <t>Izvedba PEHDjaškov globine do 1,5m, premera DN1000- prelivni z navezavo na ponikabje oz prosti preliv</t>
  </si>
  <si>
    <t>Dobava in vgradnja LTŽ pokrovov nosilnosti 125KN, dimenzioje 60x60 cm, v ceno je potrebno vključiti AB prstan in vgradnjo z cementnomalto. Betonom na licu mesta</t>
  </si>
  <si>
    <t xml:space="preserve">kos </t>
  </si>
  <si>
    <t>Dobava in montaža betonske koritnice  za odvodnjo pobvršinskih vod dimenzije notranje 30/15 cm kot npr. NIVO-Eco</t>
  </si>
  <si>
    <t xml:space="preserve">7. </t>
  </si>
  <si>
    <t xml:space="preserve">1. </t>
  </si>
  <si>
    <r>
      <t xml:space="preserve">Izvedba mikro AB pilotov </t>
    </r>
    <r>
      <rPr>
        <sz val="10"/>
        <color theme="1"/>
        <rFont val="Calibri"/>
        <family val="2"/>
        <charset val="238"/>
      </rPr>
      <t>ø</t>
    </r>
    <r>
      <rPr>
        <sz val="9"/>
        <rFont val="Calibri"/>
        <family val="2"/>
        <charset val="238"/>
        <scheme val="minor"/>
      </rPr>
      <t xml:space="preserve"> 40 cm  po načrtu GK dolžina cca 5,00m, beton kvalitete C30/37 XC2, armatura 500B. RA na pilot cca 100kg. V ceno je potzrebno zajeti vsa pripravljna in zaključna dela ( dostop, postavitev garniture, čiščenje in umik, …</t>
    </r>
  </si>
  <si>
    <t xml:space="preserve">Izdelava temeljnih gred (povezava glav pilotov) in  AB plošče TP, iz betona C30/37, XC2 debeline 20 cm in dobava,vgradnja armature po načrtu PZI </t>
  </si>
  <si>
    <t>Izdelava dobava in montaža armature za tč. 2 po načrtu GK, kvaliteeta 500B</t>
  </si>
  <si>
    <t xml:space="preserve">RA </t>
  </si>
  <si>
    <t>MA</t>
  </si>
  <si>
    <t>kg</t>
  </si>
  <si>
    <t xml:space="preserve"> Dobava in vgradnja podložnega betona kvalitete C12/15 debeline 8 cm za postavko 2 </t>
  </si>
  <si>
    <t xml:space="preserve">5. </t>
  </si>
  <si>
    <t xml:space="preserve">Dobava in vgradnja betona v zaključni venec nad podpornim kamnitim zidom, beton C30/37, XC2 </t>
  </si>
  <si>
    <t xml:space="preserve">beton </t>
  </si>
  <si>
    <t>armatura RA, S500B</t>
  </si>
  <si>
    <t>Dobava in vgradnkja podložnega betona kvalitete C12/15 za koritnice in PE jaške</t>
  </si>
  <si>
    <t xml:space="preserve"> Izdelava podbetona AB stopnic  iz dostopne ceste do TP, kvaliteta C12/15</t>
  </si>
  <si>
    <t xml:space="preserve">8. </t>
  </si>
  <si>
    <t>Dobava in vgradnja betona v AB diferenčne stopnice, ptresek 0,12-0,30 m3/m2; kvaliteta betona C30/37, XC2, XF4, bv ceno vključiti armiranje spodnje cone z MA Q335</t>
  </si>
  <si>
    <r>
      <t xml:space="preserve">Izvedba opornega kamnitega težnostnega zidu z uporabo veziva- cementna malta M10 in polnilnega betona C12/15, širina spodaj cca 1,30m- zgoraj 0,60m, dolžina cca 8,0m. Uporabiti autoktoni kamen kot npr Apnenecm odporen na zmrzal, vwelikost kamnov </t>
    </r>
    <r>
      <rPr>
        <sz val="9"/>
        <rFont val="Calibri"/>
        <family val="2"/>
        <charset val="238"/>
      </rPr>
      <t>≥</t>
    </r>
    <r>
      <rPr>
        <sz val="10.35"/>
        <rFont val="Calibri"/>
        <family val="2"/>
        <charset val="238"/>
      </rPr>
      <t xml:space="preserve"> 40x40xX  cm.</t>
    </r>
  </si>
  <si>
    <t xml:space="preserve">10. </t>
  </si>
  <si>
    <t>Izdelava opaža  ( opaž in razopaž), za povezovalne grede pilotov</t>
  </si>
  <si>
    <t>Enostranski opaž in razopaž  robatemeljne plošče višine 20 cm</t>
  </si>
  <si>
    <t>12.</t>
  </si>
  <si>
    <t>Dvostraski opaž za horizontalno vez  nad kamnitim zidom, potč. 4.0 predizmer, RŠ 80 cm z zobom</t>
  </si>
  <si>
    <t xml:space="preserve">13. </t>
  </si>
  <si>
    <t xml:space="preserve">14. </t>
  </si>
  <si>
    <t>Opaž stopnic diferenčnih stopnic  Š=1m, g/h =27/18</t>
  </si>
  <si>
    <t xml:space="preserve">15. </t>
  </si>
  <si>
    <t xml:space="preserve">Enostranski opaž roba podestov višine 20 cm </t>
  </si>
  <si>
    <t>UTRJENE POVRŠINE IN KABELSKA KANALIZACIJA</t>
  </si>
  <si>
    <t>Vgradnja in izdelava nevezane nosilne plasti gramoza 0/32 - zmrzlinska greda - v slojih debeline z valjanjem do predpisane nosilnost Ev2 = 80 Mpa, zbitosti 98% po modificiranem postopku po Proctorju (nosilni tamponski drobljenec TD32); Območje pod trotoarjem</t>
  </si>
  <si>
    <t>Nasutje frakcija 4/8, v debelini 5 cm, podlaga za betonske pohodne plošče</t>
  </si>
  <si>
    <t xml:space="preserve">Izdelava kabelske kanalizacuije  za NN kablovod ;  Dobava in vgradnja cevi PEHD 4xDN160  v eni vrsti vključno z gal ščitniki in označitvenimi  trakovi . Zasip in planum so vključeni pri zemeljskih delih </t>
  </si>
  <si>
    <t>Izdelava kabelske kanalizacuije  za SN kablovod ;  Dobava in vgradnja cevi PEHD 2x4xDN160  v dveh  vrstah in 1x Dvojček PEHD DN vključno z gal ščitniki in označitvenimi  trakovi .  Zasip in planum so vključenih pri zemeljskih delih.</t>
  </si>
  <si>
    <t xml:space="preserve">Zatravitev . Razgrnitev zemljine, planiranje in sejanje trave, valjanje oz. otrditev </t>
  </si>
  <si>
    <t xml:space="preserve">Izdelava podlag za PID </t>
  </si>
  <si>
    <t xml:space="preserve">kpl </t>
  </si>
  <si>
    <t>Izvedba lesene varnostne zaščitne ograje po vzoru ograje TP Duh na Ostrem  vrhu, višine 1,20 m iz  lesenih tramičev preseka  10/10 cm ali več. Stebričke je potrebno vgraditi v vroče cinkane namenske jeklene čevlje vgrajene v betonsko podlago po navodilih dobavitelja in skladno z gradbeno prakso.  Les iglavec, impregniran  z namensko zaščito za zunanjo uporabo.</t>
  </si>
  <si>
    <t>POPIS DEL</t>
  </si>
  <si>
    <t>Strojni izkop zemljine III. Ktg. Za zunanje diferenčne stopnice iz kote dovozne ceste do kote trotoarja TP. V količino je vključen zkop humusa, nakladanje im odvoz na trajno deponijo</t>
  </si>
  <si>
    <t>Dobava in montaža 118/97 mm vključno navezava na meteorno kanalizacijoa kanalete za odvod meteorne vode  na koti trotoarja TP kot npr. ACO SELF Euroline</t>
  </si>
  <si>
    <t xml:space="preserve">Enostranski opaž roba stopniščne rame diferenčnih stopnic </t>
  </si>
  <si>
    <t>Priprava gradbišča z vsemi pripravljanimi in zaključnimi deli, postavitev ograje... (odstranitvijo drevesa, vključno s čiščenjem terena pred gradnjo ter čiščenjem gradbišča po končanih delih, pospravljanje, odstranjevanje naravnih ovir, vsi stroški za zagotavljanje varnosti in zdravja pri delu itd.)</t>
  </si>
  <si>
    <t xml:space="preserve">ZUNANJA UREDITEV SKUPAJ </t>
  </si>
  <si>
    <t>SKUPAJ brez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</si>
</sst>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[$€-1];\-#,##0.00\ [$€-1]"/>
    <numFmt numFmtId="166" formatCode="#,##0.00\ [$€-1]"/>
    <numFmt numFmtId="167" formatCode="_-* #,##0.00\ _S_I_T_-;\-* #,##0.00\ _S_I_T_-;_-* &quot;-&quot;??\ _S_I_T_-;_-@_-"/>
    <numFmt numFmtId="168" formatCode="_-* #,##0.00\ &quot;SIT&quot;_-;\-* #,##0.00\ &quot;SIT&quot;_-;_-* &quot;-&quot;??\ &quot;SIT&quot;_-;_-@_-"/>
    <numFmt numFmtId="169" formatCode="#,##0.00\ &quot;€&quot;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50"/>
      <color theme="0" tint="-0.3499862666707357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.35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6" fillId="0" borderId="0"/>
    <xf numFmtId="168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0" fillId="0" borderId="0"/>
    <xf numFmtId="0" fontId="26" fillId="0" borderId="0"/>
    <xf numFmtId="44" fontId="1" fillId="0" borderId="0" applyFon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21" fillId="0" borderId="0" xfId="0" applyFont="1"/>
    <xf numFmtId="0" fontId="22" fillId="0" borderId="0" xfId="0" applyFont="1" applyAlignment="1">
      <alignment horizontal="center" vertical="top"/>
    </xf>
    <xf numFmtId="0" fontId="22" fillId="0" borderId="0" xfId="0" applyFont="1"/>
    <xf numFmtId="164" fontId="22" fillId="0" borderId="0" xfId="42" applyFont="1" applyFill="1" applyBorder="1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Alignment="1">
      <alignment horizontal="left" vertical="top"/>
    </xf>
    <xf numFmtId="0" fontId="16" fillId="0" borderId="10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0" fillId="0" borderId="0" xfId="0" applyAlignment="1">
      <alignment horizontal="left" wrapText="1"/>
    </xf>
    <xf numFmtId="0" fontId="16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0" fillId="0" borderId="12" xfId="0" applyBorder="1" applyAlignment="1">
      <alignment horizontal="right"/>
    </xf>
    <xf numFmtId="0" fontId="0" fillId="0" borderId="0" xfId="0" applyAlignment="1">
      <alignment horizontal="right"/>
    </xf>
    <xf numFmtId="2" fontId="0" fillId="0" borderId="12" xfId="0" applyNumberFormat="1" applyBorder="1" applyAlignment="1">
      <alignment horizontal="right" wrapText="1"/>
    </xf>
    <xf numFmtId="2" fontId="18" fillId="0" borderId="0" xfId="0" applyNumberFormat="1" applyFont="1" applyAlignment="1">
      <alignment horizontal="right" wrapText="1"/>
    </xf>
    <xf numFmtId="2" fontId="0" fillId="0" borderId="0" xfId="0" applyNumberFormat="1" applyAlignment="1">
      <alignment horizontal="right" wrapText="1"/>
    </xf>
    <xf numFmtId="2" fontId="16" fillId="0" borderId="10" xfId="42" applyNumberFormat="1" applyFont="1" applyBorder="1" applyAlignment="1">
      <alignment horizontal="right" wrapText="1"/>
    </xf>
    <xf numFmtId="0" fontId="32" fillId="0" borderId="0" xfId="0" applyFont="1"/>
    <xf numFmtId="4" fontId="32" fillId="0" borderId="0" xfId="0" applyNumberFormat="1" applyFont="1"/>
    <xf numFmtId="44" fontId="3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5" fillId="0" borderId="0" xfId="0" applyFont="1" applyAlignment="1">
      <alignment horizontal="center" vertical="top"/>
    </xf>
    <xf numFmtId="0" fontId="34" fillId="33" borderId="0" xfId="0" applyFont="1" applyFill="1" applyAlignment="1">
      <alignment horizontal="center" vertical="top"/>
    </xf>
    <xf numFmtId="0" fontId="34" fillId="33" borderId="0" xfId="0" applyFont="1" applyFill="1" applyAlignment="1">
      <alignment horizontal="center"/>
    </xf>
    <xf numFmtId="164" fontId="34" fillId="33" borderId="0" xfId="42" applyFont="1" applyFill="1" applyAlignment="1">
      <alignment horizontal="center"/>
    </xf>
    <xf numFmtId="0" fontId="35" fillId="0" borderId="0" xfId="0" applyFont="1" applyAlignment="1">
      <alignment horizontal="center"/>
    </xf>
    <xf numFmtId="0" fontId="34" fillId="0" borderId="0" xfId="0" applyFont="1" applyAlignment="1">
      <alignment horizontal="center" vertical="top"/>
    </xf>
    <xf numFmtId="2" fontId="34" fillId="33" borderId="0" xfId="42" applyNumberFormat="1" applyFont="1" applyFill="1" applyAlignment="1">
      <alignment horizontal="center"/>
    </xf>
    <xf numFmtId="0" fontId="35" fillId="0" borderId="0" xfId="0" applyFont="1" applyAlignment="1">
      <alignment horizontal="right" vertical="top" wrapText="1"/>
    </xf>
    <xf numFmtId="165" fontId="35" fillId="0" borderId="0" xfId="42" applyNumberFormat="1" applyFont="1" applyAlignment="1">
      <alignment horizontal="right"/>
    </xf>
    <xf numFmtId="165" fontId="16" fillId="0" borderId="10" xfId="42" applyNumberFormat="1" applyFont="1" applyBorder="1" applyAlignment="1">
      <alignment horizontal="right"/>
    </xf>
    <xf numFmtId="0" fontId="34" fillId="0" borderId="10" xfId="0" applyFont="1" applyBorder="1" applyAlignment="1">
      <alignment horizontal="center" vertical="top"/>
    </xf>
    <xf numFmtId="0" fontId="34" fillId="0" borderId="10" xfId="0" applyFont="1" applyBorder="1"/>
    <xf numFmtId="165" fontId="34" fillId="0" borderId="10" xfId="42" applyNumberFormat="1" applyFont="1" applyBorder="1" applyAlignment="1">
      <alignment horizontal="right"/>
    </xf>
    <xf numFmtId="0" fontId="0" fillId="0" borderId="12" xfId="0" applyBorder="1" applyAlignment="1">
      <alignment horizontal="center"/>
    </xf>
    <xf numFmtId="164" fontId="16" fillId="0" borderId="0" xfId="42" applyFont="1" applyFill="1" applyBorder="1" applyAlignment="1">
      <alignment horizontal="center"/>
    </xf>
    <xf numFmtId="0" fontId="34" fillId="0" borderId="0" xfId="0" applyFont="1"/>
    <xf numFmtId="164" fontId="34" fillId="0" borderId="0" xfId="42" applyFont="1" applyFill="1"/>
    <xf numFmtId="0" fontId="16" fillId="0" borderId="10" xfId="0" applyFont="1" applyBorder="1" applyAlignment="1">
      <alignment horizontal="center"/>
    </xf>
    <xf numFmtId="0" fontId="28" fillId="0" borderId="0" xfId="0" applyFont="1" applyAlignment="1">
      <alignment horizontal="center" vertical="top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wrapText="1"/>
    </xf>
    <xf numFmtId="49" fontId="33" fillId="0" borderId="0" xfId="0" applyNumberFormat="1" applyFont="1" applyAlignment="1">
      <alignment horizontal="left" vertical="top"/>
    </xf>
    <xf numFmtId="0" fontId="33" fillId="0" borderId="0" xfId="0" applyFont="1" applyAlignment="1">
      <alignment horizontal="left"/>
    </xf>
    <xf numFmtId="0" fontId="33" fillId="0" borderId="0" xfId="0" applyFont="1"/>
    <xf numFmtId="164" fontId="33" fillId="0" borderId="0" xfId="42" applyFont="1" applyFill="1" applyBorder="1" applyAlignment="1"/>
    <xf numFmtId="0" fontId="33" fillId="0" borderId="11" xfId="0" applyFont="1" applyBorder="1" applyAlignment="1">
      <alignment horizontal="left" vertical="top"/>
    </xf>
    <xf numFmtId="0" fontId="33" fillId="0" borderId="11" xfId="0" applyFont="1" applyBorder="1"/>
    <xf numFmtId="0" fontId="28" fillId="0" borderId="11" xfId="0" applyFont="1" applyBorder="1"/>
    <xf numFmtId="164" fontId="28" fillId="0" borderId="11" xfId="42" applyFont="1" applyFill="1" applyBorder="1" applyAlignment="1"/>
    <xf numFmtId="0" fontId="38" fillId="0" borderId="0" xfId="0" applyFont="1" applyAlignment="1">
      <alignment horizontal="left" vertical="top"/>
    </xf>
    <xf numFmtId="166" fontId="33" fillId="0" borderId="0" xfId="42" applyNumberFormat="1" applyFont="1" applyFill="1" applyBorder="1" applyAlignment="1"/>
    <xf numFmtId="0" fontId="28" fillId="0" borderId="0" xfId="0" applyFont="1" applyAlignment="1">
      <alignment horizontal="left"/>
    </xf>
    <xf numFmtId="0" fontId="29" fillId="0" borderId="0" xfId="48" applyFont="1" applyAlignment="1">
      <alignment horizontal="center"/>
    </xf>
    <xf numFmtId="0" fontId="29" fillId="0" borderId="0" xfId="48" applyFont="1"/>
    <xf numFmtId="0" fontId="29" fillId="0" borderId="0" xfId="48" applyFont="1" applyAlignment="1">
      <alignment horizontal="left"/>
    </xf>
    <xf numFmtId="0" fontId="28" fillId="0" borderId="0" xfId="0" applyFont="1"/>
    <xf numFmtId="164" fontId="28" fillId="0" borderId="0" xfId="42" applyFont="1" applyFill="1" applyBorder="1" applyAlignment="1"/>
    <xf numFmtId="2" fontId="34" fillId="33" borderId="0" xfId="42" applyNumberFormat="1" applyFont="1" applyFill="1" applyAlignment="1">
      <alignment horizontal="right"/>
    </xf>
    <xf numFmtId="164" fontId="34" fillId="33" borderId="0" xfId="42" applyFont="1" applyFill="1" applyAlignment="1">
      <alignment horizontal="right"/>
    </xf>
    <xf numFmtId="169" fontId="35" fillId="0" borderId="0" xfId="42" applyNumberFormat="1" applyFont="1" applyAlignment="1">
      <alignment horizontal="right"/>
    </xf>
    <xf numFmtId="164" fontId="16" fillId="0" borderId="10" xfId="42" applyFont="1" applyBorder="1" applyAlignment="1">
      <alignment horizontal="right"/>
    </xf>
    <xf numFmtId="164" fontId="34" fillId="0" borderId="10" xfId="42" applyFont="1" applyBorder="1" applyAlignment="1">
      <alignment horizontal="right"/>
    </xf>
    <xf numFmtId="2" fontId="0" fillId="0" borderId="12" xfId="0" applyNumberFormat="1" applyBorder="1" applyAlignment="1">
      <alignment horizontal="right"/>
    </xf>
    <xf numFmtId="2" fontId="18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34" fillId="0" borderId="10" xfId="42" applyNumberFormat="1" applyFont="1" applyBorder="1" applyAlignment="1">
      <alignment horizontal="right"/>
    </xf>
    <xf numFmtId="2" fontId="0" fillId="0" borderId="0" xfId="0" applyNumberFormat="1" applyAlignment="1">
      <alignment horizontal="center"/>
    </xf>
    <xf numFmtId="2" fontId="16" fillId="0" borderId="0" xfId="42" applyNumberFormat="1" applyFont="1" applyFill="1" applyBorder="1" applyAlignment="1">
      <alignment horizontal="center"/>
    </xf>
    <xf numFmtId="165" fontId="35" fillId="0" borderId="0" xfId="42" applyNumberFormat="1" applyFont="1" applyAlignment="1">
      <alignment horizontal="right" vertical="center"/>
    </xf>
    <xf numFmtId="2" fontId="35" fillId="0" borderId="0" xfId="42" applyNumberFormat="1" applyFont="1" applyAlignment="1">
      <alignment horizontal="right"/>
    </xf>
    <xf numFmtId="2" fontId="35" fillId="0" borderId="0" xfId="42" applyNumberFormat="1" applyFont="1" applyFill="1" applyAlignment="1">
      <alignment horizontal="right"/>
    </xf>
    <xf numFmtId="0" fontId="0" fillId="0" borderId="12" xfId="0" applyBorder="1" applyAlignment="1">
      <alignment horizontal="justify" vertical="top"/>
    </xf>
    <xf numFmtId="0" fontId="0" fillId="0" borderId="0" xfId="0" applyAlignment="1">
      <alignment horizontal="justify" vertical="top" wrapText="1"/>
    </xf>
    <xf numFmtId="0" fontId="34" fillId="33" borderId="0" xfId="0" applyFont="1" applyFill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34" fillId="0" borderId="10" xfId="0" applyFont="1" applyBorder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34" fillId="0" borderId="10" xfId="0" applyFont="1" applyBorder="1" applyAlignment="1">
      <alignment horizontal="justify" vertical="top"/>
    </xf>
    <xf numFmtId="0" fontId="36" fillId="0" borderId="0" xfId="0" applyFont="1" applyAlignment="1">
      <alignment horizontal="justify" vertical="top" wrapText="1"/>
    </xf>
    <xf numFmtId="0" fontId="35" fillId="0" borderId="0" xfId="0" applyFont="1" applyAlignment="1">
      <alignment horizontal="justify" vertical="top" wrapText="1"/>
    </xf>
    <xf numFmtId="0" fontId="40" fillId="0" borderId="0" xfId="0" applyFont="1"/>
    <xf numFmtId="165" fontId="35" fillId="0" borderId="0" xfId="42" applyNumberFormat="1" applyFont="1" applyAlignment="1" applyProtection="1">
      <alignment horizontal="center"/>
      <protection locked="0"/>
    </xf>
    <xf numFmtId="0" fontId="35" fillId="0" borderId="0" xfId="0" applyFont="1" applyAlignment="1">
      <alignment horizontal="center" vertical="center"/>
    </xf>
    <xf numFmtId="2" fontId="27" fillId="0" borderId="0" xfId="42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justify" vertical="center" wrapText="1"/>
    </xf>
    <xf numFmtId="2" fontId="39" fillId="0" borderId="0" xfId="42" applyNumberFormat="1" applyFont="1" applyFill="1" applyBorder="1" applyAlignment="1">
      <alignment horizontal="right" vertical="center"/>
    </xf>
    <xf numFmtId="2" fontId="27" fillId="0" borderId="0" xfId="42" applyNumberFormat="1" applyFont="1" applyAlignment="1">
      <alignment horizontal="right" vertical="center"/>
    </xf>
    <xf numFmtId="2" fontId="27" fillId="0" borderId="0" xfId="42" applyNumberFormat="1" applyFont="1" applyFill="1" applyAlignment="1">
      <alignment horizontal="right" vertical="center"/>
    </xf>
    <xf numFmtId="2" fontId="27" fillId="0" borderId="0" xfId="0" applyNumberFormat="1" applyFont="1" applyAlignment="1">
      <alignment horizontal="right" vertical="center" wrapText="1"/>
    </xf>
    <xf numFmtId="165" fontId="35" fillId="0" borderId="0" xfId="42" applyNumberFormat="1" applyFont="1" applyAlignment="1" applyProtection="1">
      <alignment horizontal="center" vertical="center"/>
      <protection locked="0"/>
    </xf>
    <xf numFmtId="165" fontId="35" fillId="0" borderId="0" xfId="42" applyNumberFormat="1" applyFont="1" applyAlignment="1" applyProtection="1">
      <alignment horizontal="right" vertical="center"/>
      <protection locked="0"/>
    </xf>
    <xf numFmtId="164" fontId="36" fillId="0" borderId="0" xfId="42" applyFont="1" applyFill="1" applyBorder="1" applyAlignment="1">
      <alignment horizontal="right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horizontal="center" wrapText="1"/>
    </xf>
    <xf numFmtId="0" fontId="34" fillId="33" borderId="0" xfId="0" applyFont="1" applyFill="1" applyAlignment="1">
      <alignment horizontal="center" vertical="top" wrapText="1"/>
    </xf>
    <xf numFmtId="0" fontId="34" fillId="33" borderId="0" xfId="0" applyFont="1" applyFill="1" applyAlignment="1">
      <alignment horizontal="justify" vertical="top" wrapText="1"/>
    </xf>
    <xf numFmtId="0" fontId="34" fillId="33" borderId="0" xfId="0" applyFont="1" applyFill="1" applyAlignment="1">
      <alignment horizontal="center" wrapText="1"/>
    </xf>
    <xf numFmtId="0" fontId="35" fillId="0" borderId="0" xfId="0" applyFont="1" applyAlignment="1">
      <alignment horizontal="center" vertical="top" wrapText="1"/>
    </xf>
    <xf numFmtId="0" fontId="35" fillId="0" borderId="0" xfId="0" applyFont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169" fontId="35" fillId="0" borderId="0" xfId="42" applyNumberFormat="1" applyFont="1" applyFill="1" applyBorder="1" applyAlignment="1">
      <alignment horizontal="right" vertical="center"/>
    </xf>
    <xf numFmtId="165" fontId="16" fillId="0" borderId="10" xfId="42" applyNumberFormat="1" applyFont="1" applyBorder="1" applyAlignment="1">
      <alignment horizontal="right" vertical="center"/>
    </xf>
    <xf numFmtId="169" fontId="36" fillId="0" borderId="0" xfId="42" applyNumberFormat="1" applyFont="1" applyFill="1" applyBorder="1" applyAlignment="1">
      <alignment horizontal="right" vertical="center"/>
    </xf>
    <xf numFmtId="2" fontId="35" fillId="0" borderId="0" xfId="42" applyNumberFormat="1" applyFont="1" applyFill="1" applyAlignment="1">
      <alignment horizontal="right" vertical="center"/>
    </xf>
    <xf numFmtId="2" fontId="35" fillId="0" borderId="0" xfId="42" applyNumberFormat="1" applyFont="1" applyAlignment="1">
      <alignment horizontal="right" vertical="center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horizontal="justify" vertical="top" wrapText="1"/>
    </xf>
    <xf numFmtId="0" fontId="34" fillId="0" borderId="0" xfId="0" applyFont="1" applyAlignment="1">
      <alignment horizontal="center" wrapText="1"/>
    </xf>
    <xf numFmtId="2" fontId="34" fillId="0" borderId="0" xfId="42" applyNumberFormat="1" applyFont="1" applyFill="1" applyAlignment="1">
      <alignment horizontal="center"/>
    </xf>
    <xf numFmtId="164" fontId="34" fillId="0" borderId="0" xfId="42" applyFont="1" applyFill="1" applyAlignment="1">
      <alignment horizontal="center"/>
    </xf>
    <xf numFmtId="4" fontId="27" fillId="0" borderId="0" xfId="0" applyNumberFormat="1" applyFont="1" applyAlignment="1">
      <alignment horizontal="left" vertical="top" wrapText="1"/>
    </xf>
    <xf numFmtId="1" fontId="27" fillId="0" borderId="0" xfId="0" applyNumberFormat="1" applyFont="1" applyAlignment="1">
      <alignment horizontal="center" vertical="top"/>
    </xf>
    <xf numFmtId="0" fontId="27" fillId="0" borderId="0" xfId="0" applyFont="1"/>
    <xf numFmtId="4" fontId="27" fillId="0" borderId="0" xfId="0" applyNumberFormat="1" applyFont="1" applyAlignment="1">
      <alignment horizontal="right"/>
    </xf>
    <xf numFmtId="2" fontId="35" fillId="0" borderId="0" xfId="0" applyNumberFormat="1" applyFont="1" applyAlignment="1">
      <alignment horizontal="right" wrapText="1"/>
    </xf>
    <xf numFmtId="0" fontId="36" fillId="0" borderId="0" xfId="0" applyFont="1" applyAlignment="1">
      <alignment vertical="top" wrapText="1"/>
    </xf>
    <xf numFmtId="165" fontId="35" fillId="0" borderId="0" xfId="42" applyNumberFormat="1" applyFont="1" applyFill="1" applyAlignment="1" applyProtection="1">
      <alignment horizontal="center"/>
      <protection locked="0"/>
    </xf>
    <xf numFmtId="165" fontId="35" fillId="0" borderId="0" xfId="42" applyNumberFormat="1" applyFont="1" applyFill="1" applyAlignment="1">
      <alignment horizontal="right"/>
    </xf>
    <xf numFmtId="0" fontId="35" fillId="0" borderId="0" xfId="0" applyFont="1" applyAlignment="1">
      <alignment horizontal="justify" vertical="center" wrapText="1"/>
    </xf>
    <xf numFmtId="4" fontId="27" fillId="0" borderId="0" xfId="0" applyNumberFormat="1" applyFont="1" applyAlignment="1">
      <alignment horizontal="left" vertical="center" wrapText="1"/>
    </xf>
    <xf numFmtId="0" fontId="37" fillId="0" borderId="0" xfId="0" applyFont="1" applyAlignment="1">
      <alignment horizontal="justify" vertical="top" wrapText="1"/>
    </xf>
    <xf numFmtId="0" fontId="14" fillId="0" borderId="0" xfId="0" applyFont="1"/>
    <xf numFmtId="0" fontId="27" fillId="0" borderId="0" xfId="0" applyFont="1" applyAlignment="1">
      <alignment horizontal="center" vertical="center"/>
    </xf>
    <xf numFmtId="2" fontId="27" fillId="0" borderId="0" xfId="42" applyNumberFormat="1" applyFont="1" applyFill="1" applyBorder="1" applyAlignment="1" applyProtection="1">
      <alignment horizontal="right" vertical="center"/>
    </xf>
    <xf numFmtId="164" fontId="27" fillId="0" borderId="0" xfId="42" applyFont="1" applyFill="1" applyBorder="1" applyAlignment="1" applyProtection="1">
      <alignment horizontal="center" vertical="center"/>
    </xf>
    <xf numFmtId="169" fontId="27" fillId="0" borderId="0" xfId="42" applyNumberFormat="1" applyFont="1" applyAlignment="1" applyProtection="1">
      <alignment horizontal="right" vertical="center"/>
    </xf>
    <xf numFmtId="165" fontId="27" fillId="0" borderId="0" xfId="42" applyNumberFormat="1" applyFont="1" applyAlignment="1" applyProtection="1">
      <alignment horizontal="right" vertical="center"/>
      <protection locked="0"/>
    </xf>
    <xf numFmtId="165" fontId="27" fillId="0" borderId="0" xfId="42" applyNumberFormat="1" applyFont="1" applyAlignment="1">
      <alignment horizontal="right" vertical="center"/>
    </xf>
    <xf numFmtId="0" fontId="27" fillId="0" borderId="0" xfId="0" applyFont="1" applyAlignment="1">
      <alignment horizontal="justify" vertical="top" wrapText="1"/>
    </xf>
    <xf numFmtId="169" fontId="27" fillId="0" borderId="0" xfId="42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justify" vertical="center" wrapText="1"/>
    </xf>
    <xf numFmtId="0" fontId="0" fillId="0" borderId="12" xfId="0" applyBorder="1" applyAlignment="1">
      <alignment horizontal="justify" vertical="top" wrapText="1"/>
    </xf>
    <xf numFmtId="0" fontId="27" fillId="0" borderId="0" xfId="0" applyFont="1" applyAlignment="1">
      <alignment horizontal="left" vertical="top" wrapText="1"/>
    </xf>
    <xf numFmtId="44" fontId="35" fillId="0" borderId="0" xfId="49" applyFont="1" applyFill="1" applyAlignment="1" applyProtection="1">
      <alignment horizontal="center"/>
      <protection locked="0"/>
    </xf>
    <xf numFmtId="0" fontId="23" fillId="0" borderId="0" xfId="0" applyFont="1" applyAlignment="1">
      <alignment horizontal="left" vertical="top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wrapText="1"/>
    </xf>
    <xf numFmtId="0" fontId="20" fillId="0" borderId="0" xfId="0" applyFont="1" applyAlignment="1">
      <alignment horizontal="right"/>
    </xf>
    <xf numFmtId="0" fontId="35" fillId="0" borderId="0" xfId="0" applyFont="1" applyAlignment="1">
      <alignment horizontal="justify" vertical="top" wrapText="1"/>
    </xf>
    <xf numFmtId="165" fontId="33" fillId="0" borderId="0" xfId="42" applyNumberFormat="1" applyFont="1" applyFill="1" applyBorder="1" applyAlignment="1">
      <alignment horizontal="center"/>
    </xf>
    <xf numFmtId="165" fontId="28" fillId="0" borderId="11" xfId="42" applyNumberFormat="1" applyFont="1" applyFill="1" applyBorder="1" applyAlignment="1">
      <alignment horizontal="center"/>
    </xf>
    <xf numFmtId="7" fontId="33" fillId="0" borderId="0" xfId="42" applyNumberFormat="1" applyFont="1" applyFill="1" applyBorder="1" applyAlignment="1">
      <alignment horizontal="center"/>
    </xf>
    <xf numFmtId="166" fontId="33" fillId="0" borderId="0" xfId="42" applyNumberFormat="1" applyFont="1" applyFill="1" applyBorder="1" applyAlignment="1">
      <alignment horizontal="center"/>
    </xf>
    <xf numFmtId="166" fontId="28" fillId="0" borderId="0" xfId="42" applyNumberFormat="1" applyFont="1" applyFill="1" applyBorder="1" applyAlignment="1">
      <alignment horizontal="center"/>
    </xf>
    <xf numFmtId="0" fontId="33" fillId="0" borderId="13" xfId="0" applyFont="1" applyBorder="1" applyAlignment="1">
      <alignment horizontal="center" vertical="top"/>
    </xf>
    <xf numFmtId="0" fontId="33" fillId="0" borderId="13" xfId="0" applyFont="1" applyBorder="1"/>
    <xf numFmtId="164" fontId="33" fillId="0" borderId="13" xfId="42" applyFont="1" applyFill="1" applyBorder="1" applyAlignment="1"/>
    <xf numFmtId="166" fontId="33" fillId="0" borderId="13" xfId="42" applyNumberFormat="1" applyFont="1" applyFill="1" applyBorder="1" applyAlignment="1">
      <alignment horizontal="center"/>
    </xf>
  </cellXfs>
  <cellStyles count="50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Comma 2" xfId="46" xr:uid="{00000000-0005-0000-0000-00001C000000}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 customBuiltin="1"/>
    <cellStyle name="Navadno 2" xfId="43" xr:uid="{00000000-0005-0000-0000-000025000000}"/>
    <cellStyle name="Navadno 3" xfId="47" xr:uid="{00000000-0005-0000-0000-000026000000}"/>
    <cellStyle name="Navadno_KALAMAR-PSO GREGORČIČEVA MS-16.11.04" xfId="48" xr:uid="{00000000-0005-0000-0000-000027000000}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aluta" xfId="49" builtinId="4"/>
    <cellStyle name="Valuta 3" xfId="44" xr:uid="{00000000-0005-0000-0000-00002F000000}"/>
    <cellStyle name="Vejica" xfId="42" builtinId="3"/>
    <cellStyle name="Vejica 3" xfId="45" xr:uid="{00000000-0005-0000-0000-000030000000}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F29"/>
  <sheetViews>
    <sheetView showZeros="0" view="pageLayout" zoomScaleNormal="100" zoomScaleSheetLayoutView="98" workbookViewId="0">
      <selection activeCell="B24" sqref="B24"/>
    </sheetView>
  </sheetViews>
  <sheetFormatPr defaultColWidth="9.109375" defaultRowHeight="14.4"/>
  <cols>
    <col min="1" max="1" width="9.33203125" style="1" customWidth="1"/>
    <col min="2" max="2" width="41.33203125" customWidth="1"/>
    <col min="3" max="3" width="7" customWidth="1"/>
    <col min="4" max="4" width="11.109375" bestFit="1" customWidth="1"/>
    <col min="5" max="5" width="8.6640625" customWidth="1"/>
    <col min="6" max="6" width="10.33203125" bestFit="1" customWidth="1"/>
  </cols>
  <sheetData>
    <row r="1" spans="1:6">
      <c r="A1" s="18"/>
      <c r="B1" s="19"/>
      <c r="C1" s="19"/>
      <c r="D1" s="19"/>
      <c r="E1" s="19"/>
      <c r="F1" s="19"/>
    </row>
    <row r="2" spans="1:6" s="4" customFormat="1" ht="18" customHeight="1">
      <c r="A2" s="155" t="s">
        <v>121</v>
      </c>
      <c r="B2" s="156"/>
      <c r="C2" s="157"/>
      <c r="E2" s="158"/>
      <c r="F2" s="158"/>
    </row>
    <row r="3" spans="1:6" s="4" customFormat="1" ht="18" customHeight="1">
      <c r="A3" s="157"/>
      <c r="B3" s="157"/>
      <c r="C3" s="157"/>
      <c r="E3" s="158"/>
      <c r="F3" s="158"/>
    </row>
    <row r="4" spans="1:6" s="4" customFormat="1" ht="18" customHeight="1">
      <c r="A4" s="157"/>
      <c r="B4" s="157"/>
      <c r="C4" s="157"/>
      <c r="E4" s="158"/>
      <c r="F4" s="158"/>
    </row>
    <row r="5" spans="1:6" s="5" customFormat="1" ht="18" customHeight="1">
      <c r="A5" s="157"/>
      <c r="B5" s="157"/>
      <c r="C5" s="157"/>
      <c r="E5" s="158"/>
      <c r="F5" s="158"/>
    </row>
    <row r="6" spans="1:6" s="14" customFormat="1" ht="18">
      <c r="A6" s="3" t="s">
        <v>14</v>
      </c>
      <c r="B6" s="3"/>
      <c r="D6" s="15"/>
      <c r="E6" s="15"/>
      <c r="F6" s="15"/>
    </row>
    <row r="7" spans="1:6" s="2" customFormat="1">
      <c r="A7" s="6"/>
      <c r="B7" s="7"/>
      <c r="C7" s="8"/>
      <c r="D7" s="9"/>
      <c r="E7" s="9"/>
      <c r="F7" s="9"/>
    </row>
    <row r="8" spans="1:6" s="2" customFormat="1">
      <c r="A8" s="53" t="s">
        <v>4</v>
      </c>
      <c r="B8" s="54"/>
      <c r="C8" s="49"/>
      <c r="D8" s="50"/>
      <c r="E8" s="50"/>
      <c r="F8" s="50"/>
    </row>
    <row r="9" spans="1:6" s="2" customFormat="1">
      <c r="A9" s="39"/>
      <c r="B9" s="54"/>
      <c r="C9" s="49"/>
      <c r="D9" s="50"/>
      <c r="E9" s="50"/>
      <c r="F9" s="50"/>
    </row>
    <row r="10" spans="1:6" s="2" customFormat="1">
      <c r="A10" s="55" t="s">
        <v>3</v>
      </c>
      <c r="B10" s="56" t="s">
        <v>19</v>
      </c>
      <c r="C10" s="57"/>
      <c r="D10" s="58"/>
      <c r="E10" s="58"/>
      <c r="F10" s="162">
        <f>'A. REK. ZU'!$F$17</f>
        <v>0</v>
      </c>
    </row>
    <row r="11" spans="1:6" s="2" customFormat="1">
      <c r="A11" s="55"/>
      <c r="B11" s="56"/>
      <c r="C11" s="57"/>
      <c r="D11" s="58"/>
      <c r="E11" s="58"/>
      <c r="F11" s="64"/>
    </row>
    <row r="12" spans="1:6" s="2" customFormat="1">
      <c r="A12" s="55"/>
      <c r="B12" s="56" t="s">
        <v>56</v>
      </c>
      <c r="C12" s="29"/>
      <c r="D12" s="30"/>
      <c r="E12" s="31"/>
      <c r="F12" s="163">
        <f>0.1*(F10)</f>
        <v>0</v>
      </c>
    </row>
    <row r="13" spans="1:6" s="2" customFormat="1">
      <c r="A13" s="55"/>
      <c r="B13" s="65" t="s">
        <v>25</v>
      </c>
      <c r="C13" s="66"/>
      <c r="D13" s="67"/>
      <c r="E13" s="68"/>
      <c r="F13" s="66"/>
    </row>
    <row r="14" spans="1:6" s="2" customFormat="1">
      <c r="A14" s="52"/>
      <c r="B14" s="57"/>
      <c r="C14" s="69"/>
      <c r="D14" s="70"/>
      <c r="E14" s="70"/>
      <c r="F14" s="164"/>
    </row>
    <row r="15" spans="1:6" s="2" customFormat="1">
      <c r="A15" s="165"/>
      <c r="B15" s="166" t="s">
        <v>127</v>
      </c>
      <c r="C15" s="166"/>
      <c r="D15" s="167"/>
      <c r="E15" s="167"/>
      <c r="F15" s="168">
        <f>SUM(F10:F12)</f>
        <v>0</v>
      </c>
    </row>
    <row r="16" spans="1:6" s="2" customFormat="1" ht="13.95" customHeight="1">
      <c r="A16" s="16"/>
      <c r="B16" s="12"/>
      <c r="C16" s="12"/>
      <c r="D16" s="13"/>
      <c r="E16" s="13"/>
      <c r="F16" s="13"/>
    </row>
    <row r="17" spans="1:6">
      <c r="A17" s="11"/>
      <c r="B17" s="2"/>
      <c r="C17" s="12"/>
      <c r="D17" s="13"/>
      <c r="E17" s="13"/>
      <c r="F17" s="13"/>
    </row>
    <row r="18" spans="1:6">
      <c r="A18" s="16"/>
      <c r="B18" s="12"/>
      <c r="C18" s="12"/>
      <c r="D18" s="13"/>
      <c r="E18" s="13"/>
      <c r="F18" s="13"/>
    </row>
    <row r="19" spans="1:6">
      <c r="A19" s="11"/>
      <c r="B19" s="12"/>
      <c r="C19" s="12"/>
      <c r="D19" s="13"/>
      <c r="E19" s="13"/>
      <c r="F19" s="13"/>
    </row>
    <row r="20" spans="1:6">
      <c r="A20" s="16"/>
      <c r="B20" s="12"/>
      <c r="C20" s="12"/>
      <c r="D20" s="13"/>
      <c r="E20" s="13"/>
      <c r="F20" s="13"/>
    </row>
    <row r="21" spans="1:6">
      <c r="A21" s="11"/>
      <c r="B21" s="12"/>
      <c r="C21" s="12"/>
      <c r="D21" s="13"/>
      <c r="E21" s="13"/>
      <c r="F21" s="13"/>
    </row>
    <row r="22" spans="1:6">
      <c r="A22" s="16"/>
      <c r="B22" s="12"/>
      <c r="C22" s="12"/>
      <c r="D22" s="13"/>
      <c r="E22" s="13"/>
      <c r="F22" s="13"/>
    </row>
    <row r="23" spans="1:6">
      <c r="A23" s="11"/>
      <c r="B23" s="21"/>
      <c r="C23" s="12"/>
      <c r="D23" s="13"/>
      <c r="E23" s="13"/>
      <c r="F23" s="13"/>
    </row>
    <row r="24" spans="1:6">
      <c r="A24" s="11"/>
      <c r="B24" s="12"/>
      <c r="C24" s="12"/>
      <c r="D24" s="13"/>
      <c r="E24" s="13"/>
      <c r="F24" s="13"/>
    </row>
    <row r="25" spans="1:6">
      <c r="A25" s="11"/>
      <c r="B25" s="22"/>
      <c r="C25" s="12"/>
      <c r="D25" s="13"/>
      <c r="E25" s="13"/>
      <c r="F25" s="13"/>
    </row>
    <row r="26" spans="1:6">
      <c r="A26" s="11"/>
      <c r="B26" s="12"/>
      <c r="C26" s="12"/>
      <c r="D26" s="13"/>
      <c r="E26" s="13"/>
      <c r="F26" s="13"/>
    </row>
    <row r="27" spans="1:6">
      <c r="A27" s="11"/>
      <c r="B27" s="21"/>
      <c r="C27" s="12"/>
      <c r="D27" s="13"/>
      <c r="E27" s="13"/>
      <c r="F27" s="13"/>
    </row>
    <row r="28" spans="1:6">
      <c r="A28" s="11"/>
      <c r="B28" s="12"/>
      <c r="C28" s="12"/>
      <c r="D28" s="13"/>
      <c r="E28" s="13"/>
      <c r="F28" s="13"/>
    </row>
    <row r="29" spans="1:6">
      <c r="A29" s="11"/>
      <c r="B29" s="10"/>
      <c r="C29" s="12"/>
      <c r="D29" s="13"/>
      <c r="E29" s="13"/>
      <c r="F29" s="13"/>
    </row>
  </sheetData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
TP TRČOVA 3
&amp;C
                                                                                                                       </oddHeader>
    <oddFooter>&amp;CStran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/>
  </sheetPr>
  <dimension ref="A1:F30"/>
  <sheetViews>
    <sheetView showZeros="0" view="pageLayout" zoomScaleNormal="100" zoomScaleSheetLayoutView="100" workbookViewId="0">
      <selection activeCell="B27" sqref="B27"/>
    </sheetView>
  </sheetViews>
  <sheetFormatPr defaultColWidth="9.109375" defaultRowHeight="14.4"/>
  <cols>
    <col min="1" max="1" width="9.33203125" style="1" customWidth="1"/>
    <col min="2" max="2" width="33.5546875" customWidth="1"/>
    <col min="3" max="3" width="6.44140625" customWidth="1"/>
    <col min="4" max="5" width="11.109375" bestFit="1" customWidth="1"/>
    <col min="6" max="6" width="13.44140625" customWidth="1"/>
  </cols>
  <sheetData>
    <row r="1" spans="1:6">
      <c r="A1" s="18"/>
      <c r="B1" s="19"/>
      <c r="C1" s="19"/>
      <c r="D1" s="19"/>
      <c r="E1" s="19"/>
      <c r="F1" s="19"/>
    </row>
    <row r="2" spans="1:6" s="4" customFormat="1" ht="18" customHeight="1">
      <c r="A2" s="155" t="s">
        <v>121</v>
      </c>
      <c r="B2" s="156"/>
      <c r="C2" s="157"/>
      <c r="E2" s="158"/>
      <c r="F2" s="158"/>
    </row>
    <row r="3" spans="1:6" s="4" customFormat="1" ht="18" customHeight="1">
      <c r="A3" s="157"/>
      <c r="B3" s="157"/>
      <c r="C3" s="157"/>
      <c r="E3" s="158"/>
      <c r="F3" s="158"/>
    </row>
    <row r="4" spans="1:6" s="4" customFormat="1" ht="18" customHeight="1">
      <c r="A4" s="157"/>
      <c r="B4" s="157"/>
      <c r="C4" s="157"/>
      <c r="E4" s="158"/>
      <c r="F4" s="158"/>
    </row>
    <row r="5" spans="1:6" s="5" customFormat="1" ht="18" customHeight="1">
      <c r="A5" s="157"/>
      <c r="B5" s="157"/>
      <c r="C5" s="157"/>
      <c r="E5" s="158"/>
      <c r="F5" s="158"/>
    </row>
    <row r="6" spans="1:6" s="14" customFormat="1" ht="18">
      <c r="A6" s="3" t="s">
        <v>13</v>
      </c>
      <c r="B6" s="63"/>
      <c r="D6" s="15"/>
      <c r="E6" s="15"/>
      <c r="F6" s="15"/>
    </row>
    <row r="7" spans="1:6" s="2" customFormat="1">
      <c r="A7" s="6"/>
      <c r="B7" s="7"/>
      <c r="C7" s="8"/>
      <c r="D7" s="9"/>
      <c r="E7" s="9"/>
      <c r="F7" s="9"/>
    </row>
    <row r="8" spans="1:6" s="2" customFormat="1">
      <c r="A8" s="53" t="s">
        <v>3</v>
      </c>
      <c r="B8" s="54" t="s">
        <v>19</v>
      </c>
      <c r="C8" s="49"/>
      <c r="D8" s="50"/>
      <c r="E8" s="50"/>
      <c r="F8" s="50"/>
    </row>
    <row r="9" spans="1:6" s="2" customFormat="1">
      <c r="A9" s="53"/>
      <c r="B9" s="54"/>
      <c r="C9" s="49"/>
      <c r="D9" s="50"/>
      <c r="E9" s="50"/>
      <c r="F9" s="50"/>
    </row>
    <row r="10" spans="1:6" s="2" customFormat="1">
      <c r="A10" s="55" t="s">
        <v>2</v>
      </c>
      <c r="B10" s="56" t="s">
        <v>26</v>
      </c>
      <c r="C10" s="57"/>
      <c r="D10" s="58"/>
      <c r="E10" s="58"/>
      <c r="F10" s="160">
        <f>'I. Pripravljalna dela '!$F$14</f>
        <v>0</v>
      </c>
    </row>
    <row r="11" spans="1:6" s="2" customFormat="1">
      <c r="A11" s="55" t="s">
        <v>11</v>
      </c>
      <c r="B11" s="56" t="s">
        <v>18</v>
      </c>
      <c r="C11" s="57"/>
      <c r="D11" s="58"/>
      <c r="E11" s="58"/>
      <c r="F11" s="160">
        <f>'II. Zemeljska dela'!F24</f>
        <v>0</v>
      </c>
    </row>
    <row r="12" spans="1:6" s="2" customFormat="1">
      <c r="A12" s="55" t="s">
        <v>12</v>
      </c>
      <c r="B12" s="56" t="str">
        <f>'III. Odvodnjavanje'!B2</f>
        <v>ODVODNJAVANJE</v>
      </c>
      <c r="C12" s="57"/>
      <c r="D12" s="58"/>
      <c r="E12" s="58"/>
      <c r="F12" s="160">
        <f>'III. Odvodnjavanje'!F14</f>
        <v>0</v>
      </c>
    </row>
    <row r="13" spans="1:6" s="2" customFormat="1">
      <c r="A13" s="55" t="s">
        <v>33</v>
      </c>
      <c r="B13" s="56" t="s">
        <v>46</v>
      </c>
      <c r="C13" s="57"/>
      <c r="D13" s="58"/>
      <c r="E13" s="58"/>
      <c r="F13" s="160">
        <f>'IV.Betonska in tesarska dela'!F26</f>
        <v>0</v>
      </c>
    </row>
    <row r="14" spans="1:6" s="2" customFormat="1">
      <c r="A14" s="55" t="s">
        <v>16</v>
      </c>
      <c r="B14" s="56" t="s">
        <v>40</v>
      </c>
      <c r="C14" s="57"/>
      <c r="D14" s="58"/>
      <c r="E14" s="58"/>
      <c r="F14" s="160">
        <f>'V. Utrjene površine'!F14</f>
        <v>0</v>
      </c>
    </row>
    <row r="15" spans="1:6" s="2" customFormat="1">
      <c r="A15" s="55" t="s">
        <v>45</v>
      </c>
      <c r="B15" s="56" t="s">
        <v>27</v>
      </c>
      <c r="C15" s="57"/>
      <c r="D15" s="58"/>
      <c r="E15" s="58"/>
      <c r="F15" s="160">
        <f>'VI. Tuje storitve'!F11</f>
        <v>0</v>
      </c>
    </row>
    <row r="16" spans="1:6" ht="15" thickBot="1">
      <c r="A16" s="59"/>
      <c r="B16" s="60"/>
      <c r="C16" s="61"/>
      <c r="D16" s="62"/>
      <c r="E16" s="62"/>
      <c r="F16" s="161"/>
    </row>
    <row r="17" spans="1:6">
      <c r="A17" s="16"/>
      <c r="B17" s="57" t="s">
        <v>126</v>
      </c>
      <c r="C17" s="12"/>
      <c r="D17" s="13"/>
      <c r="E17" s="13"/>
      <c r="F17" s="162">
        <f>F10+F11+F12+F13+F14+F15</f>
        <v>0</v>
      </c>
    </row>
    <row r="18" spans="1:6">
      <c r="A18" s="11"/>
      <c r="B18" s="12"/>
      <c r="C18" s="12"/>
      <c r="D18" s="13"/>
      <c r="E18" s="13"/>
      <c r="F18" s="13"/>
    </row>
    <row r="19" spans="1:6">
      <c r="A19" s="16"/>
      <c r="B19" s="12"/>
      <c r="C19" s="12"/>
      <c r="D19" s="13"/>
      <c r="E19" s="13"/>
      <c r="F19" s="13"/>
    </row>
    <row r="20" spans="1:6">
      <c r="A20" s="11"/>
      <c r="B20" s="12"/>
      <c r="C20" s="12"/>
      <c r="D20" s="13"/>
      <c r="E20" s="13"/>
      <c r="F20" s="13"/>
    </row>
    <row r="21" spans="1:6">
      <c r="A21" s="16"/>
      <c r="B21" s="12"/>
      <c r="C21" s="12"/>
      <c r="D21" s="13"/>
      <c r="E21" s="13"/>
      <c r="F21" s="13"/>
    </row>
    <row r="22" spans="1:6">
      <c r="A22" s="11"/>
      <c r="B22" s="21"/>
      <c r="C22" s="12"/>
      <c r="D22" s="13"/>
      <c r="E22" s="13"/>
      <c r="F22" s="13"/>
    </row>
    <row r="23" spans="1:6">
      <c r="A23" s="16"/>
      <c r="B23" s="12"/>
      <c r="C23" s="12"/>
      <c r="D23" s="13"/>
      <c r="E23" s="13"/>
      <c r="F23" s="13"/>
    </row>
    <row r="24" spans="1:6">
      <c r="A24" s="11"/>
      <c r="B24" s="22"/>
      <c r="C24" s="12"/>
      <c r="D24" s="13"/>
      <c r="E24" s="13"/>
      <c r="F24" s="13"/>
    </row>
    <row r="25" spans="1:6">
      <c r="A25" s="11"/>
      <c r="B25" s="12"/>
      <c r="C25" s="12"/>
      <c r="D25" s="13"/>
      <c r="E25" s="13"/>
      <c r="F25" s="13"/>
    </row>
    <row r="26" spans="1:6">
      <c r="A26" s="11"/>
      <c r="B26" s="21"/>
      <c r="C26" s="12"/>
      <c r="D26" s="13"/>
      <c r="E26" s="13"/>
      <c r="F26" s="13"/>
    </row>
    <row r="27" spans="1:6">
      <c r="A27" s="11"/>
      <c r="B27" s="12"/>
      <c r="C27" s="12"/>
      <c r="D27" s="13"/>
      <c r="E27" s="13"/>
      <c r="F27" s="13"/>
    </row>
    <row r="28" spans="1:6">
      <c r="A28" s="11"/>
      <c r="B28" s="12"/>
      <c r="C28" s="12"/>
      <c r="D28" s="13"/>
      <c r="E28" s="13"/>
      <c r="F28" s="13"/>
    </row>
    <row r="29" spans="1:6">
      <c r="A29" s="11"/>
      <c r="B29" s="12"/>
      <c r="C29" s="12"/>
      <c r="D29" s="13"/>
      <c r="E29" s="13"/>
      <c r="F29" s="13"/>
    </row>
    <row r="30" spans="1:6">
      <c r="A30" s="11"/>
      <c r="B30" s="10"/>
      <c r="C30" s="12"/>
      <c r="D30" s="13"/>
      <c r="E30" s="13"/>
      <c r="F30" s="13"/>
    </row>
  </sheetData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
TP TRČOVA 3
&amp;C
                                                                                                                       </oddHeader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39997558519241921"/>
  </sheetPr>
  <dimension ref="A1:F14"/>
  <sheetViews>
    <sheetView showZeros="0" tabSelected="1" view="pageLayout" zoomScaleNormal="100" zoomScaleSheetLayoutView="106" workbookViewId="0">
      <selection activeCell="B21" sqref="B21"/>
    </sheetView>
  </sheetViews>
  <sheetFormatPr defaultColWidth="9.109375" defaultRowHeight="14.4"/>
  <cols>
    <col min="1" max="1" width="4.88671875" style="1" customWidth="1"/>
    <col min="2" max="2" width="51.33203125" style="90" customWidth="1"/>
    <col min="3" max="3" width="6.33203125" customWidth="1"/>
    <col min="4" max="4" width="8.109375" style="78" customWidth="1"/>
    <col min="5" max="5" width="9.109375" style="24" bestFit="1" customWidth="1"/>
    <col min="6" max="6" width="9" style="24" customWidth="1"/>
  </cols>
  <sheetData>
    <row r="1" spans="1:6">
      <c r="A1" s="18"/>
      <c r="B1" s="85"/>
      <c r="C1" s="19"/>
      <c r="D1" s="76"/>
      <c r="E1" s="23"/>
      <c r="F1" s="23"/>
    </row>
    <row r="2" spans="1:6" ht="18.75" customHeight="1">
      <c r="A2" s="107" t="s">
        <v>54</v>
      </c>
      <c r="B2" s="108" t="s">
        <v>19</v>
      </c>
      <c r="C2" s="118"/>
      <c r="D2" s="77"/>
      <c r="E2" s="94"/>
      <c r="F2" s="94"/>
    </row>
    <row r="3" spans="1:6" ht="18.75" customHeight="1">
      <c r="A3" s="107"/>
      <c r="B3" s="108"/>
      <c r="C3" s="118"/>
      <c r="D3" s="77"/>
      <c r="E3" s="94"/>
      <c r="F3" s="94"/>
    </row>
    <row r="4" spans="1:6" ht="18.75" customHeight="1">
      <c r="A4" s="119" t="s">
        <v>2</v>
      </c>
      <c r="B4" s="88" t="s">
        <v>26</v>
      </c>
      <c r="C4" s="118"/>
      <c r="D4" s="77"/>
      <c r="E4" s="94"/>
      <c r="F4" s="94"/>
    </row>
    <row r="5" spans="1:6">
      <c r="A5" s="117"/>
      <c r="B5" s="86"/>
      <c r="C5" s="20"/>
    </row>
    <row r="6" spans="1:6">
      <c r="A6" s="35" t="s">
        <v>5</v>
      </c>
      <c r="B6" s="87" t="s">
        <v>6</v>
      </c>
      <c r="C6" s="36" t="s">
        <v>7</v>
      </c>
      <c r="D6" s="71" t="s">
        <v>8</v>
      </c>
      <c r="E6" s="72" t="s">
        <v>9</v>
      </c>
      <c r="F6" s="72" t="s">
        <v>10</v>
      </c>
    </row>
    <row r="7" spans="1:6">
      <c r="A7"/>
      <c r="B7"/>
      <c r="D7"/>
      <c r="E7"/>
      <c r="F7"/>
    </row>
    <row r="8" spans="1:6" ht="60.6" customHeight="1">
      <c r="A8" s="34" t="s">
        <v>24</v>
      </c>
      <c r="B8" s="140" t="s">
        <v>125</v>
      </c>
      <c r="C8" s="142" t="s">
        <v>17</v>
      </c>
      <c r="D8" s="143">
        <v>1</v>
      </c>
      <c r="E8" s="144"/>
      <c r="F8" s="145">
        <f>D8*E8</f>
        <v>0</v>
      </c>
    </row>
    <row r="9" spans="1:6">
      <c r="A9" s="34" t="s">
        <v>23</v>
      </c>
      <c r="B9" s="140" t="s">
        <v>49</v>
      </c>
      <c r="C9" s="142" t="s">
        <v>17</v>
      </c>
      <c r="D9" s="101">
        <v>1</v>
      </c>
      <c r="E9" s="146"/>
      <c r="F9" s="145">
        <f t="shared" ref="F9:F12" si="0">D9*E9</f>
        <v>0</v>
      </c>
    </row>
    <row r="10" spans="1:6">
      <c r="A10" s="34" t="s">
        <v>21</v>
      </c>
      <c r="B10" s="140" t="s">
        <v>37</v>
      </c>
      <c r="C10" s="142" t="s">
        <v>17</v>
      </c>
      <c r="D10" s="101">
        <v>1</v>
      </c>
      <c r="E10" s="146"/>
      <c r="F10" s="145">
        <f t="shared" si="0"/>
        <v>0</v>
      </c>
    </row>
    <row r="11" spans="1:6" s="141" customFormat="1" ht="24">
      <c r="A11" s="150" t="s">
        <v>22</v>
      </c>
      <c r="B11" s="140" t="s">
        <v>51</v>
      </c>
      <c r="C11" s="142" t="s">
        <v>17</v>
      </c>
      <c r="D11" s="101">
        <v>1</v>
      </c>
      <c r="E11" s="146"/>
      <c r="F11" s="145">
        <f t="shared" si="0"/>
        <v>0</v>
      </c>
    </row>
    <row r="12" spans="1:6" s="141" customFormat="1" ht="24">
      <c r="A12" s="150" t="s">
        <v>20</v>
      </c>
      <c r="B12" s="140" t="s">
        <v>52</v>
      </c>
      <c r="C12" s="142" t="s">
        <v>17</v>
      </c>
      <c r="D12" s="101">
        <v>1</v>
      </c>
      <c r="E12" s="146"/>
      <c r="F12" s="145">
        <f t="shared" si="0"/>
        <v>0</v>
      </c>
    </row>
    <row r="13" spans="1:6" s="141" customFormat="1" ht="15" thickBot="1">
      <c r="A13" s="150"/>
      <c r="B13" s="140"/>
      <c r="C13" s="142"/>
      <c r="D13" s="101"/>
      <c r="E13" s="146"/>
      <c r="F13" s="145"/>
    </row>
    <row r="14" spans="1:6" ht="15" thickBot="1">
      <c r="A14" s="44"/>
      <c r="B14" s="89" t="s">
        <v>36</v>
      </c>
      <c r="C14" s="45"/>
      <c r="D14" s="79"/>
      <c r="E14" s="75"/>
      <c r="F14" s="46">
        <f>SUM(F8:F13)</f>
        <v>0</v>
      </c>
    </row>
  </sheetData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
TP TRČOVA 3
&amp;C
                                                                                                                       </oddHeader>
    <oddFooter>&amp;CStran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39997558519241921"/>
  </sheetPr>
  <dimension ref="A1:F24"/>
  <sheetViews>
    <sheetView showZeros="0" view="pageLayout" zoomScale="95" zoomScaleNormal="100" zoomScaleSheetLayoutView="98" zoomScalePageLayoutView="95" workbookViewId="0">
      <selection activeCell="E9" sqref="E9"/>
    </sheetView>
  </sheetViews>
  <sheetFormatPr defaultColWidth="9.109375" defaultRowHeight="14.4"/>
  <cols>
    <col min="1" max="1" width="4.88671875" style="1" customWidth="1"/>
    <col min="2" max="2" width="51.5546875" style="90" customWidth="1"/>
    <col min="3" max="3" width="4.88671875" style="32" customWidth="1"/>
    <col min="4" max="4" width="6.88671875" style="27" customWidth="1"/>
    <col min="5" max="5" width="8.6640625" style="24" customWidth="1"/>
    <col min="6" max="6" width="10.5546875" style="24" bestFit="1" customWidth="1"/>
  </cols>
  <sheetData>
    <row r="1" spans="1:6">
      <c r="A1" s="18"/>
      <c r="B1" s="85"/>
      <c r="C1" s="47"/>
      <c r="D1" s="25"/>
      <c r="E1" s="23"/>
      <c r="F1" s="23"/>
    </row>
    <row r="2" spans="1:6" ht="18.75" customHeight="1">
      <c r="A2" s="107" t="s">
        <v>54</v>
      </c>
      <c r="B2" s="108" t="s">
        <v>18</v>
      </c>
      <c r="C2" s="109"/>
      <c r="D2" s="26"/>
      <c r="E2" s="94"/>
      <c r="F2" s="94"/>
    </row>
    <row r="3" spans="1:6" ht="18.75" customHeight="1">
      <c r="A3" s="107"/>
      <c r="B3" s="108"/>
      <c r="C3" s="109"/>
      <c r="D3" s="26"/>
      <c r="E3" s="94"/>
      <c r="F3" s="94"/>
    </row>
    <row r="4" spans="1:6" ht="45" customHeight="1">
      <c r="A4" s="117"/>
      <c r="B4" s="159" t="s">
        <v>28</v>
      </c>
      <c r="C4" s="159"/>
      <c r="D4" s="159"/>
      <c r="E4" s="159"/>
      <c r="F4" s="159"/>
    </row>
    <row r="5" spans="1:6">
      <c r="A5" s="117"/>
      <c r="B5" s="86"/>
      <c r="C5" s="33"/>
      <c r="D5" s="80"/>
      <c r="E5" s="32"/>
      <c r="F5" s="32"/>
    </row>
    <row r="6" spans="1:6">
      <c r="A6" s="35" t="s">
        <v>5</v>
      </c>
      <c r="B6" s="87" t="s">
        <v>6</v>
      </c>
      <c r="C6" s="36" t="s">
        <v>7</v>
      </c>
      <c r="D6" s="40" t="s">
        <v>8</v>
      </c>
      <c r="E6" s="37" t="s">
        <v>9</v>
      </c>
      <c r="F6" s="37" t="s">
        <v>10</v>
      </c>
    </row>
    <row r="7" spans="1:6">
      <c r="A7"/>
      <c r="B7"/>
      <c r="C7"/>
      <c r="D7"/>
      <c r="E7"/>
      <c r="F7"/>
    </row>
    <row r="8" spans="1:6">
      <c r="A8" s="34" t="s">
        <v>24</v>
      </c>
      <c r="B8" s="140" t="s">
        <v>47</v>
      </c>
      <c r="C8" s="142"/>
      <c r="D8" s="97"/>
      <c r="E8" s="146"/>
      <c r="F8" s="147">
        <f>D8*E8</f>
        <v>0</v>
      </c>
    </row>
    <row r="9" spans="1:6">
      <c r="A9" s="34"/>
      <c r="B9" s="140" t="s">
        <v>57</v>
      </c>
      <c r="C9" s="142" t="s">
        <v>1</v>
      </c>
      <c r="D9" s="97">
        <v>20.3</v>
      </c>
      <c r="E9" s="146"/>
      <c r="F9" s="147">
        <f>D9*E9</f>
        <v>0</v>
      </c>
    </row>
    <row r="10" spans="1:6">
      <c r="A10" s="34"/>
      <c r="B10" s="140" t="s">
        <v>58</v>
      </c>
      <c r="C10" s="142" t="s">
        <v>1</v>
      </c>
      <c r="D10" s="97">
        <v>10.56</v>
      </c>
      <c r="E10" s="146"/>
      <c r="F10" s="147">
        <f t="shared" ref="F10:F11" si="0">D10*E10</f>
        <v>0</v>
      </c>
    </row>
    <row r="11" spans="1:6">
      <c r="A11" s="34"/>
      <c r="B11" s="140" t="s">
        <v>59</v>
      </c>
      <c r="C11" s="142" t="s">
        <v>1</v>
      </c>
      <c r="D11" s="97">
        <v>3.2</v>
      </c>
      <c r="E11" s="146"/>
      <c r="F11" s="147">
        <f t="shared" si="0"/>
        <v>0</v>
      </c>
    </row>
    <row r="12" spans="1:6" ht="43.2" customHeight="1">
      <c r="A12" s="34" t="s">
        <v>23</v>
      </c>
      <c r="B12" s="148" t="s">
        <v>62</v>
      </c>
      <c r="C12" s="142" t="s">
        <v>0</v>
      </c>
      <c r="D12" s="101">
        <v>118.65</v>
      </c>
      <c r="E12" s="146"/>
      <c r="F12" s="149">
        <f t="shared" ref="F12:F22" si="1">E12*D12</f>
        <v>0</v>
      </c>
    </row>
    <row r="13" spans="1:6" ht="67.2" customHeight="1">
      <c r="A13" s="34" t="s">
        <v>21</v>
      </c>
      <c r="B13" s="148" t="s">
        <v>60</v>
      </c>
      <c r="C13" s="142" t="s">
        <v>0</v>
      </c>
      <c r="D13" s="101">
        <v>69.66</v>
      </c>
      <c r="E13" s="146"/>
      <c r="F13" s="149">
        <f t="shared" si="1"/>
        <v>0</v>
      </c>
    </row>
    <row r="14" spans="1:6" ht="42" customHeight="1">
      <c r="A14" s="34" t="s">
        <v>43</v>
      </c>
      <c r="B14" s="148" t="s">
        <v>122</v>
      </c>
      <c r="C14" s="142" t="s">
        <v>0</v>
      </c>
      <c r="D14" s="101">
        <v>2</v>
      </c>
      <c r="E14" s="146"/>
      <c r="F14" s="149">
        <f t="shared" si="1"/>
        <v>0</v>
      </c>
    </row>
    <row r="15" spans="1:6" ht="31.8" customHeight="1">
      <c r="A15" s="34" t="s">
        <v>20</v>
      </c>
      <c r="B15" s="148" t="s">
        <v>61</v>
      </c>
      <c r="C15" s="142" t="s">
        <v>0</v>
      </c>
      <c r="D15" s="103">
        <v>2</v>
      </c>
      <c r="E15" s="146"/>
      <c r="F15" s="149">
        <f t="shared" si="1"/>
        <v>0</v>
      </c>
    </row>
    <row r="16" spans="1:6" ht="29.4" customHeight="1">
      <c r="A16" s="34" t="s">
        <v>63</v>
      </c>
      <c r="B16" s="148" t="s">
        <v>64</v>
      </c>
      <c r="C16" s="142" t="s">
        <v>0</v>
      </c>
      <c r="D16" s="103">
        <v>1.8</v>
      </c>
      <c r="E16" s="146"/>
      <c r="F16" s="149">
        <f t="shared" si="1"/>
        <v>0</v>
      </c>
    </row>
    <row r="17" spans="1:6" ht="54.6" customHeight="1">
      <c r="A17" s="34" t="s">
        <v>53</v>
      </c>
      <c r="B17" s="148" t="s">
        <v>65</v>
      </c>
      <c r="C17" s="142" t="s">
        <v>0</v>
      </c>
      <c r="D17" s="103">
        <v>2.2000000000000002</v>
      </c>
      <c r="E17" s="146"/>
      <c r="F17" s="149">
        <f t="shared" si="1"/>
        <v>0</v>
      </c>
    </row>
    <row r="18" spans="1:6">
      <c r="A18" s="34" t="s">
        <v>66</v>
      </c>
      <c r="B18" s="148" t="s">
        <v>68</v>
      </c>
      <c r="C18" s="142" t="s">
        <v>1</v>
      </c>
      <c r="D18" s="103">
        <v>35</v>
      </c>
      <c r="E18" s="146"/>
      <c r="F18" s="149">
        <f t="shared" si="1"/>
        <v>0</v>
      </c>
    </row>
    <row r="19" spans="1:6" ht="27.6" customHeight="1">
      <c r="A19" s="34" t="s">
        <v>67</v>
      </c>
      <c r="B19" s="148" t="s">
        <v>69</v>
      </c>
      <c r="C19" s="142" t="s">
        <v>0</v>
      </c>
      <c r="D19" s="103">
        <v>10.5</v>
      </c>
      <c r="E19" s="146"/>
      <c r="F19" s="149">
        <f t="shared" si="1"/>
        <v>0</v>
      </c>
    </row>
    <row r="20" spans="1:6" ht="32.4" customHeight="1">
      <c r="A20" s="34" t="s">
        <v>70</v>
      </c>
      <c r="B20" s="148" t="s">
        <v>71</v>
      </c>
      <c r="C20" s="142" t="s">
        <v>0</v>
      </c>
      <c r="D20" s="103">
        <v>44.8</v>
      </c>
      <c r="E20" s="146"/>
      <c r="F20" s="149">
        <f t="shared" si="1"/>
        <v>0</v>
      </c>
    </row>
    <row r="21" spans="1:6" ht="16.8" customHeight="1">
      <c r="A21" s="34" t="s">
        <v>72</v>
      </c>
      <c r="B21" s="148" t="s">
        <v>73</v>
      </c>
      <c r="C21" s="142" t="s">
        <v>0</v>
      </c>
      <c r="D21" s="103">
        <v>19.2</v>
      </c>
      <c r="E21" s="146"/>
      <c r="F21" s="149">
        <f t="shared" si="1"/>
        <v>0</v>
      </c>
    </row>
    <row r="22" spans="1:6" ht="28.8" customHeight="1">
      <c r="A22" s="34" t="s">
        <v>74</v>
      </c>
      <c r="B22" s="148" t="s">
        <v>75</v>
      </c>
      <c r="C22" s="142" t="s">
        <v>0</v>
      </c>
      <c r="D22" s="103">
        <v>33.64</v>
      </c>
      <c r="E22" s="146"/>
      <c r="F22" s="149">
        <f t="shared" si="1"/>
        <v>0</v>
      </c>
    </row>
    <row r="23" spans="1:6" ht="38.4" customHeight="1" thickBot="1">
      <c r="A23" s="34">
        <v>13</v>
      </c>
      <c r="B23" s="148" t="s">
        <v>48</v>
      </c>
      <c r="C23" s="142" t="s">
        <v>0</v>
      </c>
      <c r="D23" s="103">
        <v>50</v>
      </c>
      <c r="E23" s="146"/>
      <c r="F23" s="149">
        <f t="shared" ref="F23" si="2">E23*D23</f>
        <v>0</v>
      </c>
    </row>
    <row r="24" spans="1:6" ht="15" thickBot="1">
      <c r="A24" s="17"/>
      <c r="B24" s="91" t="s">
        <v>34</v>
      </c>
      <c r="C24" s="51"/>
      <c r="D24" s="28"/>
      <c r="E24" s="74">
        <v>1</v>
      </c>
      <c r="F24" s="121">
        <f>SUM(F8:F23)</f>
        <v>0</v>
      </c>
    </row>
  </sheetData>
  <mergeCells count="1">
    <mergeCell ref="B4:F4"/>
  </mergeCells>
  <phoneticPr fontId="41" type="noConversion"/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
TP TRČOVA 3
&amp;C
                                                                                                                       </oddHeader>
    <oddFooter>&amp;CStran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6491-0E8A-4283-A308-C5FE169586C3}">
  <sheetPr>
    <tabColor theme="6" tint="0.39997558519241921"/>
  </sheetPr>
  <dimension ref="A1:F14"/>
  <sheetViews>
    <sheetView showZeros="0" view="pageLayout" zoomScaleNormal="100" zoomScaleSheetLayoutView="106" workbookViewId="0">
      <selection activeCell="E6" sqref="E6"/>
    </sheetView>
  </sheetViews>
  <sheetFormatPr defaultColWidth="9.109375" defaultRowHeight="14.4"/>
  <cols>
    <col min="1" max="1" width="4.88671875" style="1" customWidth="1"/>
    <col min="2" max="2" width="51.5546875" style="90" customWidth="1"/>
    <col min="3" max="3" width="5.6640625" style="32" customWidth="1"/>
    <col min="4" max="4" width="6.88671875" style="27" customWidth="1"/>
    <col min="5" max="5" width="9.109375" style="24" customWidth="1"/>
    <col min="6" max="6" width="11.6640625" style="24" customWidth="1"/>
  </cols>
  <sheetData>
    <row r="1" spans="1:6">
      <c r="A1" s="18"/>
      <c r="B1" s="85"/>
      <c r="C1" s="47"/>
      <c r="D1" s="25"/>
      <c r="E1" s="23"/>
      <c r="F1" s="23"/>
    </row>
    <row r="2" spans="1:6" ht="18.75" customHeight="1">
      <c r="A2" s="107" t="s">
        <v>54</v>
      </c>
      <c r="B2" s="108" t="s">
        <v>55</v>
      </c>
      <c r="C2" s="109"/>
      <c r="D2" s="26"/>
      <c r="E2" s="94"/>
      <c r="F2" s="94"/>
    </row>
    <row r="3" spans="1:6" ht="18.75" customHeight="1">
      <c r="A3" s="107"/>
      <c r="B3" s="108"/>
      <c r="C3" s="109"/>
      <c r="D3" s="26"/>
      <c r="E3" s="94"/>
      <c r="F3" s="94"/>
    </row>
    <row r="4" spans="1:6" ht="18.75" customHeight="1">
      <c r="A4" s="110" t="s">
        <v>5</v>
      </c>
      <c r="B4" s="111" t="s">
        <v>6</v>
      </c>
      <c r="C4" s="112" t="s">
        <v>7</v>
      </c>
      <c r="D4" s="40" t="s">
        <v>8</v>
      </c>
      <c r="E4" s="37" t="s">
        <v>9</v>
      </c>
      <c r="F4" s="37" t="s">
        <v>10</v>
      </c>
    </row>
    <row r="5" spans="1:6">
      <c r="A5" s="125"/>
      <c r="B5" s="126"/>
      <c r="C5" s="127"/>
      <c r="D5" s="128"/>
      <c r="E5" s="129"/>
      <c r="F5" s="129"/>
    </row>
    <row r="6" spans="1:6" ht="48" customHeight="1">
      <c r="A6" s="34" t="s">
        <v>24</v>
      </c>
      <c r="B6" s="139" t="s">
        <v>76</v>
      </c>
      <c r="C6" s="142" t="s">
        <v>15</v>
      </c>
      <c r="D6" s="101">
        <v>8</v>
      </c>
      <c r="E6" s="146"/>
      <c r="F6" s="147">
        <f t="shared" ref="F6:F12" si="0">D6*E6</f>
        <v>0</v>
      </c>
    </row>
    <row r="7" spans="1:6" ht="39" customHeight="1">
      <c r="A7" s="34" t="s">
        <v>44</v>
      </c>
      <c r="B7" s="139" t="s">
        <v>77</v>
      </c>
      <c r="C7" s="142" t="s">
        <v>15</v>
      </c>
      <c r="D7" s="101">
        <v>4</v>
      </c>
      <c r="E7" s="146"/>
      <c r="F7" s="147">
        <f t="shared" si="0"/>
        <v>0</v>
      </c>
    </row>
    <row r="8" spans="1:6">
      <c r="A8" s="34" t="s">
        <v>42</v>
      </c>
      <c r="B8" s="139" t="s">
        <v>78</v>
      </c>
      <c r="C8" s="142" t="s">
        <v>79</v>
      </c>
      <c r="D8" s="101">
        <v>1</v>
      </c>
      <c r="E8" s="146"/>
      <c r="F8" s="147">
        <f t="shared" si="0"/>
        <v>0</v>
      </c>
    </row>
    <row r="9" spans="1:6" ht="30" customHeight="1">
      <c r="A9" s="34" t="s">
        <v>43</v>
      </c>
      <c r="B9" s="139" t="s">
        <v>80</v>
      </c>
      <c r="C9" s="142" t="s">
        <v>79</v>
      </c>
      <c r="D9" s="101">
        <v>1</v>
      </c>
      <c r="E9" s="146"/>
      <c r="F9" s="147">
        <f t="shared" si="0"/>
        <v>0</v>
      </c>
    </row>
    <row r="10" spans="1:6" ht="36">
      <c r="A10" s="34">
        <v>5</v>
      </c>
      <c r="B10" s="151" t="s">
        <v>81</v>
      </c>
      <c r="C10" s="142" t="s">
        <v>82</v>
      </c>
      <c r="D10" s="103">
        <v>2</v>
      </c>
      <c r="E10" s="146"/>
      <c r="F10" s="147">
        <f t="shared" si="0"/>
        <v>0</v>
      </c>
    </row>
    <row r="11" spans="1:6" ht="24">
      <c r="A11" s="34" t="s">
        <v>63</v>
      </c>
      <c r="B11" s="151" t="s">
        <v>83</v>
      </c>
      <c r="C11" s="142" t="s">
        <v>15</v>
      </c>
      <c r="D11" s="103">
        <v>5</v>
      </c>
      <c r="E11" s="146"/>
      <c r="F11" s="147">
        <f t="shared" si="0"/>
        <v>0</v>
      </c>
    </row>
    <row r="12" spans="1:6" ht="36">
      <c r="A12" s="34" t="s">
        <v>84</v>
      </c>
      <c r="B12" s="151" t="s">
        <v>123</v>
      </c>
      <c r="C12" s="142" t="s">
        <v>15</v>
      </c>
      <c r="D12" s="103">
        <v>5</v>
      </c>
      <c r="E12" s="146"/>
      <c r="F12" s="147">
        <f t="shared" si="0"/>
        <v>0</v>
      </c>
    </row>
    <row r="13" spans="1:6" ht="15" thickBot="1">
      <c r="A13" s="98"/>
      <c r="B13" s="99"/>
      <c r="C13" s="98"/>
      <c r="D13" s="100"/>
      <c r="E13" s="104"/>
      <c r="F13" s="106"/>
    </row>
    <row r="14" spans="1:6" ht="15" thickBot="1">
      <c r="A14" s="17"/>
      <c r="B14" s="91" t="s">
        <v>35</v>
      </c>
      <c r="C14" s="51"/>
      <c r="D14" s="28"/>
      <c r="E14" s="74"/>
      <c r="F14" s="43">
        <f>SUM(F6:F12)</f>
        <v>0</v>
      </c>
    </row>
  </sheetData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
TP TRČOVA 3
&amp;C
                                                                                                                       </oddHeader>
    <oddFooter>&amp;CStran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 tint="0.39997558519241921"/>
  </sheetPr>
  <dimension ref="A1:F26"/>
  <sheetViews>
    <sheetView showZeros="0" view="pageLayout" zoomScaleNormal="100" zoomScaleSheetLayoutView="96" workbookViewId="0">
      <selection activeCell="E6" sqref="E6:E24"/>
    </sheetView>
  </sheetViews>
  <sheetFormatPr defaultColWidth="9.109375" defaultRowHeight="14.4"/>
  <cols>
    <col min="1" max="1" width="4.88671875" style="1" customWidth="1"/>
    <col min="2" max="2" width="51.5546875" style="86" customWidth="1"/>
    <col min="3" max="3" width="5.6640625" style="32" customWidth="1"/>
    <col min="4" max="4" width="6.88671875" style="27" customWidth="1"/>
    <col min="5" max="5" width="9.109375" style="24" customWidth="1"/>
    <col min="6" max="6" width="11.6640625" style="24" customWidth="1"/>
  </cols>
  <sheetData>
    <row r="1" spans="1:6">
      <c r="A1" s="18"/>
      <c r="B1" s="152"/>
      <c r="C1" s="47"/>
      <c r="D1" s="25"/>
      <c r="E1" s="23"/>
      <c r="F1" s="23"/>
    </row>
    <row r="2" spans="1:6" ht="18.75" customHeight="1">
      <c r="A2" s="107" t="s">
        <v>54</v>
      </c>
      <c r="B2" s="108" t="s">
        <v>46</v>
      </c>
      <c r="C2" s="109"/>
      <c r="D2" s="26"/>
      <c r="E2" s="94"/>
      <c r="F2" s="94"/>
    </row>
    <row r="3" spans="1:6" ht="18.75" customHeight="1">
      <c r="A3" s="107"/>
      <c r="B3" s="108"/>
      <c r="C3" s="109"/>
      <c r="D3" s="26"/>
      <c r="E3" s="94"/>
      <c r="F3" s="94"/>
    </row>
    <row r="4" spans="1:6" ht="18.75" customHeight="1">
      <c r="A4" s="110" t="s">
        <v>5</v>
      </c>
      <c r="B4" s="111" t="s">
        <v>6</v>
      </c>
      <c r="C4" s="112" t="s">
        <v>7</v>
      </c>
      <c r="D4" s="40" t="s">
        <v>8</v>
      </c>
      <c r="E4" s="37" t="s">
        <v>9</v>
      </c>
      <c r="F4" s="37" t="s">
        <v>10</v>
      </c>
    </row>
    <row r="5" spans="1:6">
      <c r="A5" s="125"/>
      <c r="B5" s="126"/>
      <c r="C5" s="127"/>
      <c r="D5" s="128"/>
      <c r="E5" s="129"/>
      <c r="F5" s="129"/>
    </row>
    <row r="6" spans="1:6" ht="52.2" customHeight="1">
      <c r="A6" s="150" t="s">
        <v>85</v>
      </c>
      <c r="B6" s="151" t="s">
        <v>86</v>
      </c>
      <c r="C6" s="142" t="s">
        <v>82</v>
      </c>
      <c r="D6" s="102">
        <v>6</v>
      </c>
      <c r="E6" s="146"/>
      <c r="F6" s="146">
        <f>D6*E6</f>
        <v>0</v>
      </c>
    </row>
    <row r="7" spans="1:6" ht="43.2" customHeight="1">
      <c r="A7" s="150" t="s">
        <v>23</v>
      </c>
      <c r="B7" s="151" t="s">
        <v>87</v>
      </c>
      <c r="C7" s="142" t="s">
        <v>0</v>
      </c>
      <c r="D7" s="102">
        <v>8.8000000000000007</v>
      </c>
      <c r="E7" s="146"/>
      <c r="F7" s="149">
        <f t="shared" ref="F7:F19" si="0">E7*D7</f>
        <v>0</v>
      </c>
    </row>
    <row r="8" spans="1:6" ht="25.5" customHeight="1">
      <c r="A8" s="150" t="s">
        <v>42</v>
      </c>
      <c r="B8" s="151" t="s">
        <v>88</v>
      </c>
      <c r="C8" s="142"/>
      <c r="D8" s="102"/>
      <c r="E8" s="146"/>
      <c r="F8" s="149">
        <f t="shared" si="0"/>
        <v>0</v>
      </c>
    </row>
    <row r="9" spans="1:6" ht="25.5" customHeight="1">
      <c r="A9" s="150"/>
      <c r="B9" s="151" t="s">
        <v>89</v>
      </c>
      <c r="C9" s="142" t="s">
        <v>91</v>
      </c>
      <c r="D9" s="102">
        <v>615</v>
      </c>
      <c r="E9" s="146"/>
      <c r="F9" s="149">
        <f t="shared" si="0"/>
        <v>0</v>
      </c>
    </row>
    <row r="10" spans="1:6" ht="25.5" customHeight="1">
      <c r="A10" s="150"/>
      <c r="B10" s="151" t="s">
        <v>90</v>
      </c>
      <c r="C10" s="142" t="s">
        <v>91</v>
      </c>
      <c r="D10" s="102">
        <v>350</v>
      </c>
      <c r="E10" s="146"/>
      <c r="F10" s="149">
        <f t="shared" si="0"/>
        <v>0</v>
      </c>
    </row>
    <row r="11" spans="1:6" ht="25.5" customHeight="1">
      <c r="A11" s="1" t="s">
        <v>43</v>
      </c>
      <c r="B11" s="153" t="s">
        <v>92</v>
      </c>
      <c r="C11" s="142" t="s">
        <v>0</v>
      </c>
      <c r="D11" s="102">
        <v>1.6</v>
      </c>
      <c r="E11" s="146"/>
      <c r="F11" s="149">
        <f t="shared" si="0"/>
        <v>0</v>
      </c>
    </row>
    <row r="12" spans="1:6" ht="25.5" customHeight="1">
      <c r="A12" s="1" t="s">
        <v>93</v>
      </c>
      <c r="B12" s="153" t="s">
        <v>94</v>
      </c>
      <c r="C12" s="142"/>
      <c r="D12" s="102"/>
      <c r="E12" s="146"/>
      <c r="F12" s="149">
        <f t="shared" si="0"/>
        <v>0</v>
      </c>
    </row>
    <row r="13" spans="1:6" ht="25.5" customHeight="1">
      <c r="B13" s="153" t="s">
        <v>95</v>
      </c>
      <c r="C13" s="142" t="s">
        <v>0</v>
      </c>
      <c r="D13" s="102">
        <v>1.8</v>
      </c>
      <c r="E13" s="146"/>
      <c r="F13" s="149">
        <f t="shared" si="0"/>
        <v>0</v>
      </c>
    </row>
    <row r="14" spans="1:6" ht="25.5" customHeight="1">
      <c r="B14" s="153" t="s">
        <v>96</v>
      </c>
      <c r="C14" s="142" t="s">
        <v>91</v>
      </c>
      <c r="D14" s="102">
        <v>150</v>
      </c>
      <c r="E14" s="146"/>
      <c r="F14" s="149">
        <f t="shared" si="0"/>
        <v>0</v>
      </c>
    </row>
    <row r="15" spans="1:6" ht="25.5" customHeight="1">
      <c r="A15" s="1" t="s">
        <v>63</v>
      </c>
      <c r="B15" s="153" t="s">
        <v>97</v>
      </c>
      <c r="C15" s="142" t="s">
        <v>0</v>
      </c>
      <c r="D15" s="102">
        <v>1</v>
      </c>
      <c r="E15" s="146"/>
      <c r="F15" s="149">
        <f t="shared" si="0"/>
        <v>0</v>
      </c>
    </row>
    <row r="16" spans="1:6" ht="25.5" customHeight="1">
      <c r="A16" s="1" t="s">
        <v>84</v>
      </c>
      <c r="B16" s="153" t="s">
        <v>98</v>
      </c>
      <c r="C16" s="142" t="s">
        <v>0</v>
      </c>
      <c r="D16" s="102">
        <v>0.6</v>
      </c>
      <c r="E16" s="146"/>
      <c r="F16" s="149">
        <f t="shared" si="0"/>
        <v>0</v>
      </c>
    </row>
    <row r="17" spans="1:6" ht="36">
      <c r="A17" s="1" t="s">
        <v>99</v>
      </c>
      <c r="B17" s="153" t="s">
        <v>100</v>
      </c>
      <c r="C17" s="142" t="s">
        <v>0</v>
      </c>
      <c r="D17" s="102">
        <v>2</v>
      </c>
      <c r="E17" s="146"/>
      <c r="F17" s="149">
        <f t="shared" si="0"/>
        <v>0</v>
      </c>
    </row>
    <row r="18" spans="1:6" ht="49.8">
      <c r="A18" s="1" t="s">
        <v>67</v>
      </c>
      <c r="B18" s="153" t="s">
        <v>101</v>
      </c>
      <c r="C18" s="142" t="s">
        <v>0</v>
      </c>
      <c r="D18" s="102">
        <v>26.6</v>
      </c>
      <c r="E18" s="146"/>
      <c r="F18" s="149">
        <f t="shared" si="0"/>
        <v>0</v>
      </c>
    </row>
    <row r="19" spans="1:6">
      <c r="A19" s="34" t="s">
        <v>102</v>
      </c>
      <c r="B19" s="153" t="s">
        <v>103</v>
      </c>
      <c r="C19" s="142" t="s">
        <v>1</v>
      </c>
      <c r="D19" s="102">
        <v>25.6</v>
      </c>
      <c r="E19" s="146"/>
      <c r="F19" s="149">
        <f t="shared" si="0"/>
        <v>0</v>
      </c>
    </row>
    <row r="20" spans="1:6" s="141" customFormat="1">
      <c r="A20" s="150" t="s">
        <v>72</v>
      </c>
      <c r="B20" s="153" t="s">
        <v>104</v>
      </c>
      <c r="C20" s="142" t="s">
        <v>15</v>
      </c>
      <c r="D20" s="102">
        <v>18</v>
      </c>
      <c r="E20" s="146"/>
      <c r="F20" s="149">
        <f>E20*D20</f>
        <v>0</v>
      </c>
    </row>
    <row r="21" spans="1:6" s="141" customFormat="1" ht="24">
      <c r="A21" s="150" t="s">
        <v>105</v>
      </c>
      <c r="B21" s="153" t="s">
        <v>106</v>
      </c>
      <c r="C21" s="142" t="s">
        <v>1</v>
      </c>
      <c r="D21" s="102">
        <v>6.4</v>
      </c>
      <c r="E21" s="146"/>
      <c r="F21" s="149">
        <f t="shared" ref="F21:F24" si="1">E21*D21</f>
        <v>0</v>
      </c>
    </row>
    <row r="22" spans="1:6">
      <c r="A22" s="150" t="s">
        <v>107</v>
      </c>
      <c r="B22" s="153" t="s">
        <v>124</v>
      </c>
      <c r="C22" s="142" t="s">
        <v>15</v>
      </c>
      <c r="D22" s="102">
        <v>14.2</v>
      </c>
      <c r="E22" s="146"/>
      <c r="F22" s="149">
        <f t="shared" si="1"/>
        <v>0</v>
      </c>
    </row>
    <row r="23" spans="1:6">
      <c r="A23" s="34" t="s">
        <v>108</v>
      </c>
      <c r="B23" s="153" t="s">
        <v>109</v>
      </c>
      <c r="C23" s="96" t="s">
        <v>79</v>
      </c>
      <c r="D23" s="102">
        <v>13</v>
      </c>
      <c r="E23" s="105"/>
      <c r="F23" s="120">
        <f t="shared" si="1"/>
        <v>0</v>
      </c>
    </row>
    <row r="24" spans="1:6">
      <c r="A24" s="34" t="s">
        <v>110</v>
      </c>
      <c r="B24" s="153" t="s">
        <v>111</v>
      </c>
      <c r="C24" s="96" t="s">
        <v>15</v>
      </c>
      <c r="D24" s="102">
        <v>2.2999999999999998</v>
      </c>
      <c r="E24" s="105"/>
      <c r="F24" s="120">
        <f t="shared" si="1"/>
        <v>0</v>
      </c>
    </row>
    <row r="25" spans="1:6" ht="15" thickBot="1">
      <c r="A25" s="34"/>
      <c r="B25" s="153"/>
      <c r="C25" s="96"/>
      <c r="D25" s="102"/>
      <c r="E25" s="105"/>
      <c r="F25" s="120"/>
    </row>
    <row r="26" spans="1:6" ht="15" thickBot="1">
      <c r="A26" s="17"/>
      <c r="B26" s="89" t="s">
        <v>35</v>
      </c>
      <c r="C26" s="51"/>
      <c r="D26" s="28"/>
      <c r="E26" s="74"/>
      <c r="F26" s="43">
        <f>SUM(F7:F23)</f>
        <v>0</v>
      </c>
    </row>
  </sheetData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
TP TRČOVA 3
&amp;C
                                                                                                                       </oddHeader>
    <oddFooter>&amp;CStran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1FAAE-7F32-472C-94EE-8D96B19824BC}">
  <sheetPr>
    <tabColor theme="6" tint="0.39997558519241921"/>
  </sheetPr>
  <dimension ref="A1:F46"/>
  <sheetViews>
    <sheetView showZeros="0" view="pageLayout" zoomScaleNormal="100" zoomScaleSheetLayoutView="100" workbookViewId="0">
      <selection activeCell="E6" sqref="E6:E12"/>
    </sheetView>
  </sheetViews>
  <sheetFormatPr defaultColWidth="9.109375" defaultRowHeight="14.4"/>
  <cols>
    <col min="1" max="1" width="4.88671875" style="1" customWidth="1"/>
    <col min="2" max="2" width="51.5546875" style="90" customWidth="1"/>
    <col min="3" max="3" width="5.6640625" style="32" customWidth="1"/>
    <col min="4" max="4" width="6.88671875" style="27" customWidth="1"/>
    <col min="5" max="5" width="9.109375" style="24" customWidth="1"/>
    <col min="6" max="6" width="11.6640625" style="24" customWidth="1"/>
  </cols>
  <sheetData>
    <row r="1" spans="1:6">
      <c r="A1" s="18"/>
      <c r="B1" s="85"/>
      <c r="C1" s="47"/>
      <c r="D1" s="25"/>
      <c r="E1" s="23"/>
      <c r="F1" s="23"/>
    </row>
    <row r="2" spans="1:6" ht="18.75" customHeight="1">
      <c r="A2" s="107" t="s">
        <v>54</v>
      </c>
      <c r="B2" s="108" t="s">
        <v>112</v>
      </c>
      <c r="C2" s="109"/>
      <c r="D2" s="26"/>
      <c r="E2" s="94"/>
      <c r="F2" s="94"/>
    </row>
    <row r="3" spans="1:6" ht="18.75" customHeight="1">
      <c r="A3" s="107"/>
      <c r="B3" s="108"/>
      <c r="C3" s="109"/>
      <c r="D3" s="26"/>
      <c r="E3" s="94"/>
      <c r="F3" s="94"/>
    </row>
    <row r="4" spans="1:6" ht="18.75" customHeight="1">
      <c r="A4" s="110" t="s">
        <v>5</v>
      </c>
      <c r="B4" s="111" t="s">
        <v>6</v>
      </c>
      <c r="C4" s="112" t="s">
        <v>7</v>
      </c>
      <c r="D4" s="40" t="s">
        <v>8</v>
      </c>
      <c r="E4" s="37" t="s">
        <v>9</v>
      </c>
      <c r="F4" s="37" t="s">
        <v>10</v>
      </c>
    </row>
    <row r="5" spans="1:6" ht="18.75" customHeight="1">
      <c r="A5" s="125"/>
      <c r="B5" s="126"/>
      <c r="C5" s="127"/>
      <c r="D5" s="128"/>
      <c r="E5" s="129"/>
      <c r="F5" s="129"/>
    </row>
    <row r="6" spans="1:6" ht="49.5" customHeight="1">
      <c r="A6" s="34" t="s">
        <v>24</v>
      </c>
      <c r="B6" s="93" t="s">
        <v>113</v>
      </c>
      <c r="C6" s="38" t="s">
        <v>0</v>
      </c>
      <c r="D6" s="84">
        <v>16.11</v>
      </c>
      <c r="E6" s="154"/>
      <c r="F6" s="137">
        <f>D6*E6</f>
        <v>0</v>
      </c>
    </row>
    <row r="7" spans="1:6" ht="24">
      <c r="A7" s="34" t="s">
        <v>44</v>
      </c>
      <c r="B7" s="93" t="s">
        <v>114</v>
      </c>
      <c r="C7" s="38" t="s">
        <v>1</v>
      </c>
      <c r="D7" s="84">
        <v>13.4</v>
      </c>
      <c r="E7" s="154"/>
      <c r="F7" s="137">
        <f t="shared" ref="F7:F11" si="0">D7*E7</f>
        <v>0</v>
      </c>
    </row>
    <row r="8" spans="1:6" ht="24">
      <c r="A8" s="34" t="s">
        <v>42</v>
      </c>
      <c r="B8" s="93" t="s">
        <v>50</v>
      </c>
      <c r="C8" s="38" t="s">
        <v>1</v>
      </c>
      <c r="D8" s="84">
        <v>13.4</v>
      </c>
      <c r="E8" s="154"/>
      <c r="F8" s="137">
        <f t="shared" si="0"/>
        <v>0</v>
      </c>
    </row>
    <row r="9" spans="1:6" ht="36">
      <c r="A9" s="34" t="s">
        <v>43</v>
      </c>
      <c r="B9" s="93" t="s">
        <v>115</v>
      </c>
      <c r="C9" s="38" t="s">
        <v>15</v>
      </c>
      <c r="D9" s="84">
        <v>33</v>
      </c>
      <c r="E9" s="154"/>
      <c r="F9" s="137">
        <f t="shared" si="0"/>
        <v>0</v>
      </c>
    </row>
    <row r="10" spans="1:6" ht="48">
      <c r="A10" s="34" t="s">
        <v>93</v>
      </c>
      <c r="B10" s="93" t="s">
        <v>116</v>
      </c>
      <c r="C10" s="38" t="s">
        <v>15</v>
      </c>
      <c r="D10" s="84">
        <v>12</v>
      </c>
      <c r="E10" s="154"/>
      <c r="F10" s="137">
        <f t="shared" si="0"/>
        <v>0</v>
      </c>
    </row>
    <row r="11" spans="1:6" ht="24">
      <c r="A11" s="34" t="s">
        <v>84</v>
      </c>
      <c r="B11" s="93" t="s">
        <v>117</v>
      </c>
      <c r="C11" s="38" t="s">
        <v>1</v>
      </c>
      <c r="D11" s="84">
        <v>102</v>
      </c>
      <c r="E11" s="154"/>
      <c r="F11" s="137">
        <f t="shared" si="0"/>
        <v>0</v>
      </c>
    </row>
    <row r="12" spans="1:6" ht="72">
      <c r="A12" s="34" t="s">
        <v>66</v>
      </c>
      <c r="B12" s="93" t="s">
        <v>120</v>
      </c>
      <c r="C12" s="38" t="s">
        <v>15</v>
      </c>
      <c r="D12" s="84">
        <v>7</v>
      </c>
      <c r="E12" s="154"/>
      <c r="F12" s="137">
        <f t="shared" ref="F12" si="1">D12*E12</f>
        <v>0</v>
      </c>
    </row>
    <row r="13" spans="1:6" ht="15" thickBot="1">
      <c r="A13" s="34"/>
      <c r="B13" s="92"/>
      <c r="C13" s="38"/>
      <c r="D13" s="84"/>
      <c r="E13" s="136"/>
      <c r="F13" s="137">
        <f t="shared" ref="F13" si="2">D13*E13</f>
        <v>0</v>
      </c>
    </row>
    <row r="14" spans="1:6" ht="15" thickBot="1">
      <c r="A14" s="17"/>
      <c r="B14" s="91" t="s">
        <v>38</v>
      </c>
      <c r="C14" s="51"/>
      <c r="D14" s="28"/>
      <c r="E14" s="74"/>
      <c r="F14" s="43">
        <f>SUM(F6:F13)</f>
        <v>0</v>
      </c>
    </row>
    <row r="15" spans="1:6">
      <c r="A15" s="34"/>
      <c r="B15" s="93"/>
      <c r="C15" s="96"/>
      <c r="D15" s="101"/>
      <c r="E15" s="105"/>
      <c r="F15" s="120"/>
    </row>
    <row r="16" spans="1:6">
      <c r="A16" s="34"/>
      <c r="B16" s="92"/>
      <c r="C16" s="96"/>
      <c r="D16" s="101"/>
      <c r="E16" s="105"/>
      <c r="F16" s="120"/>
    </row>
    <row r="17" spans="1:6">
      <c r="A17" s="34"/>
      <c r="B17" s="92"/>
      <c r="C17" s="96"/>
      <c r="D17" s="101"/>
      <c r="E17" s="105"/>
      <c r="F17" s="120"/>
    </row>
    <row r="18" spans="1:6">
      <c r="A18" s="34"/>
      <c r="B18" s="93"/>
      <c r="C18" s="38"/>
      <c r="D18" s="83"/>
      <c r="E18" s="95"/>
      <c r="F18" s="42"/>
    </row>
    <row r="19" spans="1:6">
      <c r="A19" s="115"/>
      <c r="B19" s="88"/>
      <c r="C19" s="116"/>
      <c r="D19" s="81"/>
      <c r="E19" s="48"/>
      <c r="F19" s="48"/>
    </row>
    <row r="20" spans="1:6">
      <c r="A20" s="34"/>
      <c r="B20" s="92"/>
      <c r="C20" s="96"/>
      <c r="D20" s="102"/>
      <c r="E20" s="105"/>
      <c r="F20" s="120"/>
    </row>
    <row r="21" spans="1:6">
      <c r="A21" s="34"/>
      <c r="B21" s="92"/>
      <c r="C21" s="96"/>
      <c r="D21" s="102"/>
      <c r="E21" s="105"/>
      <c r="F21" s="120"/>
    </row>
    <row r="22" spans="1:6">
      <c r="A22" s="34"/>
      <c r="B22" s="130"/>
      <c r="C22" s="38"/>
      <c r="D22" s="83"/>
      <c r="E22" s="95"/>
      <c r="F22" s="42"/>
    </row>
    <row r="23" spans="1:6">
      <c r="A23" s="34"/>
      <c r="B23" s="92"/>
      <c r="C23" s="96"/>
      <c r="D23" s="102"/>
      <c r="E23" s="105"/>
      <c r="F23" s="120"/>
    </row>
    <row r="24" spans="1:6">
      <c r="A24" s="34"/>
      <c r="B24" s="92"/>
      <c r="C24" s="96"/>
      <c r="D24" s="102"/>
      <c r="E24" s="105"/>
      <c r="F24" s="120"/>
    </row>
    <row r="25" spans="1:6">
      <c r="A25" s="131"/>
      <c r="B25" s="132"/>
      <c r="C25" s="38"/>
      <c r="D25" s="133"/>
      <c r="E25" s="95"/>
      <c r="F25" s="42"/>
    </row>
    <row r="26" spans="1:6">
      <c r="A26" s="131"/>
      <c r="B26" s="132"/>
      <c r="C26" s="38"/>
      <c r="D26" s="133"/>
      <c r="E26" s="95"/>
      <c r="F26" s="42"/>
    </row>
    <row r="27" spans="1:6">
      <c r="A27" s="131"/>
      <c r="B27" s="132"/>
      <c r="C27" s="38"/>
      <c r="D27" s="133"/>
      <c r="E27" s="95"/>
      <c r="F27" s="42"/>
    </row>
    <row r="28" spans="1:6">
      <c r="A28" s="34"/>
      <c r="B28" s="92"/>
      <c r="C28" s="38"/>
      <c r="D28" s="83"/>
      <c r="E28" s="95"/>
      <c r="F28" s="42"/>
    </row>
    <row r="29" spans="1:6">
      <c r="A29" s="41"/>
      <c r="B29"/>
      <c r="C29" s="96"/>
      <c r="D29" s="101"/>
      <c r="E29" s="105"/>
      <c r="F29" s="120"/>
    </row>
    <row r="30" spans="1:6">
      <c r="A30" s="34"/>
      <c r="B30" s="92"/>
      <c r="C30" s="96"/>
      <c r="D30" s="103"/>
      <c r="E30" s="105"/>
      <c r="F30" s="120"/>
    </row>
    <row r="31" spans="1:6">
      <c r="A31" s="34"/>
      <c r="B31" s="92"/>
      <c r="C31" s="96"/>
      <c r="D31" s="103"/>
      <c r="E31" s="105"/>
      <c r="F31" s="120"/>
    </row>
    <row r="32" spans="1:6">
      <c r="A32" s="34"/>
      <c r="B32" s="93"/>
      <c r="C32" s="38"/>
      <c r="D32" s="134"/>
      <c r="E32" s="95"/>
      <c r="F32" s="42"/>
    </row>
    <row r="33" spans="1:6">
      <c r="A33" s="34"/>
      <c r="B33" s="93"/>
      <c r="C33" s="38"/>
      <c r="D33" s="134"/>
      <c r="E33" s="95"/>
      <c r="F33" s="42"/>
    </row>
    <row r="34" spans="1:6">
      <c r="A34" s="34"/>
      <c r="B34" s="135"/>
      <c r="C34" s="38"/>
      <c r="D34" s="134"/>
      <c r="E34" s="95"/>
      <c r="F34" s="42"/>
    </row>
    <row r="35" spans="1:6">
      <c r="A35" s="34"/>
      <c r="B35" s="92"/>
      <c r="C35" s="96"/>
      <c r="D35" s="103"/>
      <c r="E35" s="105"/>
      <c r="F35" s="120"/>
    </row>
    <row r="36" spans="1:6">
      <c r="A36" s="34"/>
      <c r="B36" s="92"/>
      <c r="C36" s="96"/>
      <c r="D36" s="103"/>
      <c r="E36" s="105"/>
      <c r="F36" s="120"/>
    </row>
    <row r="37" spans="1:6">
      <c r="A37" s="34"/>
      <c r="B37" s="92"/>
      <c r="C37" s="96"/>
      <c r="D37" s="103"/>
      <c r="E37" s="105"/>
      <c r="F37" s="120"/>
    </row>
    <row r="38" spans="1:6">
      <c r="A38" s="34"/>
      <c r="B38" s="92"/>
      <c r="C38" s="96"/>
      <c r="D38" s="103"/>
      <c r="E38" s="105"/>
      <c r="F38" s="120"/>
    </row>
    <row r="39" spans="1:6">
      <c r="A39" s="34"/>
      <c r="B39" s="92"/>
      <c r="C39" s="96"/>
      <c r="D39" s="103"/>
      <c r="E39" s="105"/>
      <c r="F39" s="120"/>
    </row>
    <row r="40" spans="1:6">
      <c r="A40" s="34"/>
      <c r="B40" s="92"/>
      <c r="C40" s="96"/>
      <c r="D40" s="103"/>
      <c r="E40" s="105"/>
      <c r="F40" s="120"/>
    </row>
    <row r="41" spans="1:6">
      <c r="A41" s="34"/>
      <c r="B41" s="92"/>
      <c r="C41" s="96"/>
      <c r="D41" s="103"/>
      <c r="E41" s="105"/>
      <c r="F41" s="120"/>
    </row>
    <row r="42" spans="1:6">
      <c r="A42" s="34"/>
      <c r="B42" s="92"/>
      <c r="C42" s="96"/>
      <c r="D42" s="124"/>
      <c r="E42" s="105"/>
      <c r="F42" s="120"/>
    </row>
    <row r="43" spans="1:6">
      <c r="A43" s="34"/>
      <c r="B43" s="92"/>
      <c r="C43" s="96"/>
      <c r="D43" s="100"/>
      <c r="E43" s="104"/>
      <c r="F43" s="82"/>
    </row>
    <row r="44" spans="1:6">
      <c r="A44" s="34"/>
      <c r="B44" s="92"/>
      <c r="C44" s="96"/>
      <c r="D44" s="97"/>
      <c r="E44" s="104"/>
      <c r="F44" s="122"/>
    </row>
    <row r="45" spans="1:6">
      <c r="A45" s="98"/>
      <c r="B45" s="99"/>
      <c r="C45" s="98"/>
      <c r="D45" s="100"/>
      <c r="E45" s="104"/>
      <c r="F45" s="106"/>
    </row>
    <row r="46" spans="1:6">
      <c r="A46"/>
      <c r="B46"/>
      <c r="C46"/>
      <c r="D46"/>
      <c r="E46"/>
      <c r="F46"/>
    </row>
  </sheetData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
TP TRČOVA 3
&amp;C
                                                                                                                       </oddHeader>
    <oddFooter>&amp;CStran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0.39997558519241921"/>
  </sheetPr>
  <dimension ref="A1:F33"/>
  <sheetViews>
    <sheetView showZeros="0" view="pageLayout" zoomScaleNormal="100" zoomScaleSheetLayoutView="100" workbookViewId="0">
      <selection activeCell="E8" sqref="E8"/>
    </sheetView>
  </sheetViews>
  <sheetFormatPr defaultColWidth="9.109375" defaultRowHeight="14.4"/>
  <cols>
    <col min="1" max="1" width="4.88671875" style="1" customWidth="1"/>
    <col min="2" max="2" width="51.5546875" style="90" customWidth="1"/>
    <col min="3" max="3" width="5.5546875" style="32" customWidth="1"/>
    <col min="4" max="4" width="6.88671875" style="27" customWidth="1"/>
    <col min="5" max="5" width="9.109375" style="24" customWidth="1"/>
    <col min="6" max="6" width="11.109375" style="24" customWidth="1"/>
  </cols>
  <sheetData>
    <row r="1" spans="1:6">
      <c r="A1" s="18"/>
      <c r="B1" s="85"/>
      <c r="C1" s="47"/>
      <c r="D1" s="25"/>
      <c r="E1" s="23"/>
      <c r="F1" s="23"/>
    </row>
    <row r="2" spans="1:6" ht="18.75" customHeight="1">
      <c r="A2" s="107" t="s">
        <v>54</v>
      </c>
      <c r="B2" s="108" t="s">
        <v>27</v>
      </c>
      <c r="C2" s="109"/>
      <c r="D2" s="26"/>
      <c r="E2" s="94"/>
      <c r="F2" s="94"/>
    </row>
    <row r="3" spans="1:6" ht="18.75" customHeight="1">
      <c r="A3" s="107"/>
      <c r="B3" s="108"/>
      <c r="C3" s="109"/>
      <c r="D3" s="26"/>
      <c r="E3" s="94"/>
      <c r="F3" s="94"/>
    </row>
    <row r="4" spans="1:6" ht="18.75" customHeight="1">
      <c r="A4" s="110" t="s">
        <v>5</v>
      </c>
      <c r="B4" s="111" t="s">
        <v>6</v>
      </c>
      <c r="C4" s="112" t="s">
        <v>7</v>
      </c>
      <c r="D4" s="40" t="s">
        <v>8</v>
      </c>
      <c r="E4" s="37" t="s">
        <v>9</v>
      </c>
      <c r="F4" s="37" t="s">
        <v>10</v>
      </c>
    </row>
    <row r="5" spans="1:6">
      <c r="A5" s="113"/>
      <c r="B5" s="93"/>
      <c r="C5" s="114"/>
      <c r="D5" s="83"/>
      <c r="E5" s="95"/>
      <c r="F5" s="42"/>
    </row>
    <row r="6" spans="1:6">
      <c r="A6" s="113" t="s">
        <v>24</v>
      </c>
      <c r="B6" s="93" t="s">
        <v>39</v>
      </c>
      <c r="C6" s="114" t="s">
        <v>30</v>
      </c>
      <c r="D6" s="83">
        <v>1</v>
      </c>
      <c r="E6" s="95"/>
      <c r="F6" s="42">
        <f>E6*D6</f>
        <v>0</v>
      </c>
    </row>
    <row r="7" spans="1:6">
      <c r="A7" s="96" t="s">
        <v>23</v>
      </c>
      <c r="B7" s="138" t="s">
        <v>31</v>
      </c>
      <c r="C7" s="96" t="s">
        <v>41</v>
      </c>
      <c r="D7" s="123">
        <v>6</v>
      </c>
      <c r="E7" s="104"/>
      <c r="F7" s="82">
        <f>E7*D7</f>
        <v>0</v>
      </c>
    </row>
    <row r="8" spans="1:6">
      <c r="A8" s="96" t="s">
        <v>21</v>
      </c>
      <c r="B8" s="138" t="s">
        <v>32</v>
      </c>
      <c r="C8" s="96" t="s">
        <v>30</v>
      </c>
      <c r="D8" s="123">
        <v>1</v>
      </c>
      <c r="E8" s="104"/>
      <c r="F8" s="82">
        <f>E8*D8</f>
        <v>0</v>
      </c>
    </row>
    <row r="9" spans="1:6">
      <c r="A9" s="96" t="s">
        <v>43</v>
      </c>
      <c r="B9" s="138" t="s">
        <v>118</v>
      </c>
      <c r="C9" s="96" t="s">
        <v>119</v>
      </c>
      <c r="D9" s="123">
        <v>1</v>
      </c>
      <c r="E9" s="104"/>
      <c r="F9" s="82">
        <f>E9*D9</f>
        <v>0</v>
      </c>
    </row>
    <row r="10" spans="1:6" ht="15" thickBot="1">
      <c r="A10" s="96"/>
      <c r="B10" s="138"/>
      <c r="C10" s="96"/>
      <c r="D10" s="123"/>
      <c r="E10" s="104"/>
      <c r="F10" s="82"/>
    </row>
    <row r="11" spans="1:6" ht="15" thickBot="1">
      <c r="A11" s="17"/>
      <c r="B11" s="91" t="s">
        <v>29</v>
      </c>
      <c r="C11" s="51"/>
      <c r="D11" s="28"/>
      <c r="E11" s="74"/>
      <c r="F11" s="43">
        <f>SUM(F5:F10)</f>
        <v>0</v>
      </c>
    </row>
    <row r="12" spans="1:6">
      <c r="A12" s="41"/>
      <c r="B12" s="93"/>
      <c r="C12" s="38"/>
      <c r="D12" s="83"/>
      <c r="E12" s="73"/>
      <c r="F12" s="42"/>
    </row>
    <row r="13" spans="1:6">
      <c r="A13" s="34"/>
      <c r="B13" s="92"/>
      <c r="C13" s="38"/>
      <c r="D13" s="83"/>
      <c r="E13" s="73"/>
      <c r="F13" s="42"/>
    </row>
    <row r="14" spans="1:6">
      <c r="A14" s="34"/>
      <c r="B14" s="93"/>
      <c r="C14" s="38"/>
      <c r="D14" s="83"/>
      <c r="E14" s="73"/>
      <c r="F14" s="42"/>
    </row>
    <row r="15" spans="1:6">
      <c r="A15" s="34"/>
      <c r="B15" s="92"/>
      <c r="C15" s="38"/>
      <c r="D15" s="83"/>
      <c r="E15" s="73"/>
      <c r="F15" s="42"/>
    </row>
    <row r="16" spans="1:6">
      <c r="A16" s="34"/>
      <c r="B16" s="93"/>
      <c r="C16" s="38"/>
      <c r="D16" s="83"/>
      <c r="E16" s="73"/>
      <c r="F16" s="42"/>
    </row>
    <row r="17" spans="1:6">
      <c r="A17" s="34"/>
      <c r="B17" s="93"/>
      <c r="C17" s="38"/>
      <c r="D17" s="83"/>
      <c r="E17" s="73"/>
      <c r="F17" s="42"/>
    </row>
    <row r="18" spans="1:6">
      <c r="A18" s="34"/>
      <c r="B18" s="93"/>
      <c r="C18" s="38"/>
      <c r="D18" s="83"/>
      <c r="E18" s="73"/>
      <c r="F18" s="42"/>
    </row>
    <row r="19" spans="1:6">
      <c r="A19" s="34"/>
      <c r="B19" s="92"/>
      <c r="C19" s="38"/>
      <c r="D19" s="83"/>
      <c r="E19" s="73"/>
      <c r="F19" s="42"/>
    </row>
    <row r="20" spans="1:6">
      <c r="A20" s="34"/>
      <c r="B20" s="92"/>
      <c r="C20" s="38"/>
      <c r="D20" s="83"/>
      <c r="E20" s="73"/>
      <c r="F20" s="42"/>
    </row>
    <row r="21" spans="1:6">
      <c r="A21" s="34"/>
      <c r="B21" s="92"/>
      <c r="C21" s="38"/>
      <c r="D21" s="83"/>
      <c r="E21" s="73"/>
      <c r="F21" s="42"/>
    </row>
    <row r="22" spans="1:6">
      <c r="A22" s="34"/>
      <c r="B22" s="92"/>
      <c r="C22" s="38"/>
      <c r="D22" s="83"/>
      <c r="E22" s="73"/>
      <c r="F22" s="42"/>
    </row>
    <row r="23" spans="1:6">
      <c r="A23" s="34"/>
      <c r="B23" s="92"/>
      <c r="C23" s="38"/>
      <c r="D23" s="83"/>
      <c r="E23" s="73"/>
      <c r="F23" s="42"/>
    </row>
    <row r="24" spans="1:6">
      <c r="A24" s="34"/>
      <c r="B24" s="92"/>
      <c r="C24" s="38"/>
      <c r="D24" s="83"/>
      <c r="E24" s="73"/>
      <c r="F24" s="42"/>
    </row>
    <row r="25" spans="1:6">
      <c r="A25" s="34"/>
      <c r="B25" s="92"/>
      <c r="C25" s="38"/>
      <c r="D25" s="83"/>
      <c r="E25" s="73"/>
      <c r="F25" s="42"/>
    </row>
    <row r="26" spans="1:6">
      <c r="B26" s="86"/>
    </row>
    <row r="27" spans="1:6" s="27" customFormat="1">
      <c r="A27" s="34"/>
      <c r="B27" s="92"/>
      <c r="C27" s="38"/>
      <c r="E27" s="24"/>
      <c r="F27" s="24"/>
    </row>
    <row r="29" spans="1:6" s="27" customFormat="1">
      <c r="A29" s="34"/>
      <c r="B29" s="92"/>
      <c r="C29" s="38"/>
      <c r="E29" s="24"/>
      <c r="F29" s="24"/>
    </row>
    <row r="31" spans="1:6" s="27" customFormat="1">
      <c r="A31" s="34"/>
      <c r="B31" s="92"/>
      <c r="C31" s="38"/>
      <c r="E31" s="24"/>
      <c r="F31" s="24"/>
    </row>
    <row r="33" spans="1:3">
      <c r="A33" s="34"/>
      <c r="B33" s="92"/>
      <c r="C33" s="38"/>
    </row>
  </sheetData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
TP TRČOVA 3
&amp;C
                                                                                                                       </oddHeader>
    <oddFooter>&amp;CStran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2</vt:i4>
      </vt:variant>
    </vt:vector>
  </HeadingPairs>
  <TitlesOfParts>
    <vt:vector size="10" baseType="lpstr">
      <vt:lpstr>REK. G+O</vt:lpstr>
      <vt:lpstr>A. REK. ZU</vt:lpstr>
      <vt:lpstr>I. Pripravljalna dela </vt:lpstr>
      <vt:lpstr>II. Zemeljska dela</vt:lpstr>
      <vt:lpstr>III. Odvodnjavanje</vt:lpstr>
      <vt:lpstr>IV.Betonska in tesarska dela</vt:lpstr>
      <vt:lpstr>V. Utrjene površine</vt:lpstr>
      <vt:lpstr>VI. Tuje storitve</vt:lpstr>
      <vt:lpstr>'A. REK. ZU'!Področje_tiskanja</vt:lpstr>
      <vt:lpstr>'I. Pripravljalna dela 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Živa Hanžič</dc:creator>
  <cp:lastModifiedBy>Petek Gregor</cp:lastModifiedBy>
  <cp:lastPrinted>2025-08-07T13:04:39Z</cp:lastPrinted>
  <dcterms:created xsi:type="dcterms:W3CDTF">2015-12-30T10:57:52Z</dcterms:created>
  <dcterms:modified xsi:type="dcterms:W3CDTF">2025-08-07T13:09:54Z</dcterms:modified>
</cp:coreProperties>
</file>