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3823\Desktop\ponudbe, izjave\"/>
    </mc:Choice>
  </mc:AlternateContent>
  <xr:revisionPtr revIDLastSave="0" documentId="8_{D853ABEF-7CED-4125-8B4B-5B2B2EB759FA}" xr6:coauthVersionLast="36" xr6:coauthVersionMax="36" xr10:uidLastSave="{00000000-0000-0000-0000-000000000000}"/>
  <bookViews>
    <workbookView xWindow="-105" yWindow="-105" windowWidth="23250" windowHeight="12450" activeTab="2" xr2:uid="{00000000-000D-0000-FFFF-FFFF00000000}"/>
  </bookViews>
  <sheets>
    <sheet name="naslovna 1" sheetId="13" r:id="rId1"/>
    <sheet name="rekapitualcija" sheetId="12" r:id="rId2"/>
    <sheet name="popis" sheetId="11" r:id="rId3"/>
  </sheets>
  <externalReferences>
    <externalReference r:id="rId4"/>
    <externalReference r:id="rId5"/>
    <externalReference r:id="rId6"/>
  </externalReferences>
  <definedNames>
    <definedName name="_xlnm._FilterDatabase" localSheetId="2" hidden="1">popis!$A$1:$F$147</definedName>
    <definedName name="armatura" localSheetId="0">#REF!</definedName>
    <definedName name="armatura">#REF!</definedName>
    <definedName name="armatura_1">#REF!</definedName>
    <definedName name="armatura_2">#REF!</definedName>
    <definedName name="barvanje">#REF!</definedName>
    <definedName name="baza">[1]elementi!$V$6:$X$16</definedName>
    <definedName name="baza_2">#REF!</definedName>
    <definedName name="baza_analiza">#REF!</definedName>
    <definedName name="baza_jeklo">#REF!</definedName>
    <definedName name="baza_temelji">#REF!</definedName>
    <definedName name="beton">#REF!</definedName>
    <definedName name="beton_rušenje">#REF!</definedName>
    <definedName name="beton_rušenje_masa">#REF!</definedName>
    <definedName name="CENA">#REF!</definedName>
    <definedName name="D_izkop">#REF!</definedName>
    <definedName name="datum">#REF!</definedName>
    <definedName name="datum_2">#REF!</definedName>
    <definedName name="del_plato_izkop">#REF!</definedName>
    <definedName name="galavanizirano_jeklo_rušenje">#REF!</definedName>
    <definedName name="i">#REF!</definedName>
    <definedName name="id_oznaka">#REF!</definedName>
    <definedName name="ime_datoteke">#REF!</definedName>
    <definedName name="izb_tal_filc">#REF!</definedName>
    <definedName name="izb_tal_izkop">#REF!</definedName>
    <definedName name="izkop">#REF!</definedName>
    <definedName name="izkop_poglobitev">#REF!</definedName>
    <definedName name="izkop_rušenje">#REF!</definedName>
    <definedName name="jeklo">#REF!</definedName>
    <definedName name="jeklo_RB">#REF!</definedName>
    <definedName name="jeklo_rušenje">#REF!</definedName>
    <definedName name="jeklo_ZELENO">#REF!</definedName>
    <definedName name="k_obl">#REF!</definedName>
    <definedName name="KOLIC">#REF!</definedName>
    <definedName name="konica">#REF!</definedName>
    <definedName name="konica_b">#REF!</definedName>
    <definedName name="konica_v">#REF!</definedName>
    <definedName name="kos_prepust">#REF!</definedName>
    <definedName name="kos_žičnica">#REF!</definedName>
    <definedName name="kri_1">#REF!</definedName>
    <definedName name="kri_2">#REF!</definedName>
    <definedName name="L_asfal_rezanje">[2]baza!$C$33</definedName>
    <definedName name="L_asfalt_stiki">[2]baza!$C$34</definedName>
    <definedName name="L_ograja">[2]baza!$C$3</definedName>
    <definedName name="L_robniki_novo">[2]baza!$C$59</definedName>
    <definedName name="L_robniki_rušenje">[2]baza!$C$14</definedName>
    <definedName name="lestev">#REF!</definedName>
    <definedName name="m_arm_do12">#REF!</definedName>
    <definedName name="m_arm_nad12">#REF!</definedName>
    <definedName name="masa_1000">#REF!</definedName>
    <definedName name="masa_1000_v">#REF!</definedName>
    <definedName name="masa_1160">#REF!</definedName>
    <definedName name="masa_1160_v">#REF!</definedName>
    <definedName name="masa_1320">#REF!</definedName>
    <definedName name="masa_1320_v">#REF!</definedName>
    <definedName name="masa_1490">#REF!</definedName>
    <definedName name="masa_1490_v">#REF!</definedName>
    <definedName name="masa_1660">#REF!</definedName>
    <definedName name="masa_1660_v">#REF!</definedName>
    <definedName name="masa_1840">#REF!</definedName>
    <definedName name="masa_1840_v">#REF!</definedName>
    <definedName name="masa_2020">#REF!</definedName>
    <definedName name="masa_2020_v">#REF!</definedName>
    <definedName name="masa_2210">#REF!</definedName>
    <definedName name="masa_2210_v">#REF!</definedName>
    <definedName name="masa_2400">#REF!</definedName>
    <definedName name="masa_2400_v">#REF!</definedName>
    <definedName name="masa_2600">#REF!</definedName>
    <definedName name="masa_2600_v">#REF!</definedName>
    <definedName name="masa_2800">#REF!</definedName>
    <definedName name="masa_2800_v">#REF!</definedName>
    <definedName name="masa_765">#REF!</definedName>
    <definedName name="masa_765_v">#REF!</definedName>
    <definedName name="N_1000">#REF!</definedName>
    <definedName name="N_1000_v">#REF!</definedName>
    <definedName name="N_1160">#REF!</definedName>
    <definedName name="N_1160_v">#REF!</definedName>
    <definedName name="N_1320">#REF!</definedName>
    <definedName name="N_1320_v">#REF!</definedName>
    <definedName name="N_1490">#REF!</definedName>
    <definedName name="N_1490_v">#REF!</definedName>
    <definedName name="N_1660">#REF!</definedName>
    <definedName name="N_1660_v">#REF!</definedName>
    <definedName name="N_1840">#REF!</definedName>
    <definedName name="N_1840_v">#REF!</definedName>
    <definedName name="N_2020">#REF!</definedName>
    <definedName name="N_2020_v">#REF!</definedName>
    <definedName name="N_2210">#REF!</definedName>
    <definedName name="N_2210_b">#REF!</definedName>
    <definedName name="N_2210_v">#REF!</definedName>
    <definedName name="N_2400">#REF!</definedName>
    <definedName name="N_2400_v">#REF!</definedName>
    <definedName name="N_2600">#REF!</definedName>
    <definedName name="N_2600_v">#REF!</definedName>
    <definedName name="N_2800">#REF!</definedName>
    <definedName name="N_2800_b">#REF!</definedName>
    <definedName name="N_2800_v">#REF!</definedName>
    <definedName name="N_765">#REF!</definedName>
    <definedName name="N_765_v">#REF!</definedName>
    <definedName name="n_demontaža_drogovi_hramba">[2]baza!$C$21</definedName>
    <definedName name="n_demontaža_opozorilne_table_živali_hramba">[2]baza!$C$22</definedName>
    <definedName name="n_montaža_dopolnilne_table">[2]baza!$C$24</definedName>
    <definedName name="n_montaža_drogov_novi">[2]baza!$C$25</definedName>
    <definedName name="n_montaža_opozorilne_table_živali_hramba">[2]baza!$C$26</definedName>
    <definedName name="n_montaža_starih_znakov">[2]baza!$C$23</definedName>
    <definedName name="n_table_demontaža">[2]baza!$C$20</definedName>
    <definedName name="N_tipski">#REF!</definedName>
    <definedName name="n_znaki_demontaža">[2]baza!$C$19</definedName>
    <definedName name="naklon_bocni">#REF!</definedName>
    <definedName name="naklon_celni">#REF!</definedName>
    <definedName name="naklon_izkop">#REF!</definedName>
    <definedName name="objekt">#REF!</definedName>
    <definedName name="obmocje_1">#REF!</definedName>
    <definedName name="obmocje_2">#REF!</definedName>
    <definedName name="obmocje_2_rušenje">#REF!</definedName>
    <definedName name="območje_1">#REF!</definedName>
    <definedName name="območje_2">#REF!</definedName>
    <definedName name="odvoz">#REF!</definedName>
    <definedName name="Okolica_obm_1">#REF!</definedName>
    <definedName name="Okolica_obm_2">#REF!</definedName>
    <definedName name="opaž">#REF!</definedName>
    <definedName name="opaž_glava">#REF!</definedName>
    <definedName name="opaž_peta">#REF!</definedName>
    <definedName name="opaž_trup">#REF!</definedName>
    <definedName name="podložni_beton">#REF!</definedName>
    <definedName name="_xlnm.Print_Area" localSheetId="2">popis!$A$1:$F$147</definedName>
    <definedName name="_xlnm.Print_Area" localSheetId="1">rekapitualcija!$A$1:$E$39</definedName>
    <definedName name="porcelan_rušenje">#REF!</definedName>
    <definedName name="pot_t0" localSheetId="0">#REF!</definedName>
    <definedName name="pot_t0">#REF!</definedName>
    <definedName name="pot_t1" localSheetId="0">#REF!</definedName>
    <definedName name="pot_t1">#REF!</definedName>
    <definedName name="pot_t2" localSheetId="0">#REF!</definedName>
    <definedName name="pot_t2">#REF!</definedName>
    <definedName name="pot_t3">#REF!</definedName>
    <definedName name="pot_t4">#REF!</definedName>
    <definedName name="pot_t5">#REF!</definedName>
    <definedName name="pot_t6">#REF!</definedName>
    <definedName name="pot_t7">#REF!</definedName>
    <definedName name="pot_t8">#REF!</definedName>
    <definedName name="pot_žičnica">#REF!</definedName>
    <definedName name="pregledal">#REF!</definedName>
    <definedName name="profil">#REF!</definedName>
    <definedName name="Qd">#REF!</definedName>
    <definedName name="razpiranje">#REF!</definedName>
    <definedName name="REK_dostop_poti">#REF!</definedName>
    <definedName name="REK_elektro_dela">[3]elektromotaža!$F$84</definedName>
    <definedName name="REK_grad">#REF!</definedName>
    <definedName name="REK_gradbena_dela">[3]gradbena!$F$111</definedName>
    <definedName name="REK_jekl_dela">'[3]jeklo izd.&amp;dob.'!$F$17</definedName>
    <definedName name="REK_jekl_mont">'[3]jeklo montaža'!$F$17</definedName>
    <definedName name="REK_jeklo">#REF!</definedName>
    <definedName name="REK_ruš_dem_dela">#REF!</definedName>
    <definedName name="S_asfalt_fini">[2]baza!$C$31</definedName>
    <definedName name="S_asfalt_grobi">[2]baza!$C$30</definedName>
    <definedName name="S_asfalt_rušenje">[2]baza!$C$10</definedName>
    <definedName name="S_barvanje" localSheetId="0">#REF!</definedName>
    <definedName name="S_barvanje">#REF!</definedName>
    <definedName name="S_barvanje_1">#REF!</definedName>
    <definedName name="S_barvanje_2">#REF!</definedName>
    <definedName name="S_barvanje_cel">#REF!</definedName>
    <definedName name="S_barvanje_nadzemno">#REF!</definedName>
    <definedName name="S_beton_tlaki_novi">[2]baza!$C$38</definedName>
    <definedName name="S_betont_rušenje">[2]baza!$C$12</definedName>
    <definedName name="S_filc_poglobitev">#REF!</definedName>
    <definedName name="S_jeklo_barvanje">#REF!</definedName>
    <definedName name="S_jeklo_RB">#REF!</definedName>
    <definedName name="S_jeklo_ZELENO">#REF!</definedName>
    <definedName name="S_opaž_1">#REF!</definedName>
    <definedName name="S_opaž_2">#REF!</definedName>
    <definedName name="S_opaž_3">#REF!</definedName>
    <definedName name="sestavil">#REF!</definedName>
    <definedName name="sp_kon">#REF!</definedName>
    <definedName name="sp_kon_b">#REF!</definedName>
    <definedName name="sp_kon_v">#REF!</definedName>
    <definedName name="spoj_mat">#REF!</definedName>
    <definedName name="sr_kon">#REF!</definedName>
    <definedName name="sr_kon_b">#REF!</definedName>
    <definedName name="sr_kon_v">#REF!</definedName>
    <definedName name="st_nacrta">#REF!</definedName>
    <definedName name="stik_1">#REF!</definedName>
    <definedName name="stik_1_b">#REF!</definedName>
    <definedName name="stik_1_v">#REF!</definedName>
    <definedName name="stik_2">#REF!</definedName>
    <definedName name="stik_2_b">#REF!</definedName>
    <definedName name="stik_2_v">#REF!</definedName>
    <definedName name="stik_3">#REF!</definedName>
    <definedName name="stik_3_b">#REF!</definedName>
    <definedName name="stik_3_v">#REF!</definedName>
    <definedName name="stik_3a">#REF!</definedName>
    <definedName name="stik_3a_v">#REF!</definedName>
    <definedName name="stik_4">#REF!</definedName>
    <definedName name="stik_4_b">#REF!</definedName>
    <definedName name="stik_4_v">#REF!</definedName>
    <definedName name="stm">#REF!</definedName>
    <definedName name="stm_rušenje">#REF!</definedName>
    <definedName name="tip_izkop">#REF!</definedName>
    <definedName name="tip_stebra">#REF!</definedName>
    <definedName name="_xlnm.Print_Titles" localSheetId="2">popis!$1:$1</definedName>
    <definedName name="trasa">#REF!</definedName>
    <definedName name="V_beton">#REF!</definedName>
    <definedName name="V_izkop">#REF!</definedName>
    <definedName name="V_podl_beton">#REF!</definedName>
    <definedName name="vodnik_rušenje">#REF!</definedName>
    <definedName name="zasip" localSheetId="0">#REF!</definedName>
    <definedName name="zasip">#REF!</definedName>
    <definedName name="zasip_rušenje" localSheetId="0">#REF!</definedName>
    <definedName name="zasip_rušenje">#REF!</definedName>
    <definedName name="zg_kon">#REF!</definedName>
    <definedName name="zg_kon_b">#REF!</definedName>
    <definedName name="zg_kon_v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7" i="11" l="1"/>
  <c r="D43" i="11" s="1"/>
  <c r="D31" i="11"/>
  <c r="D37" i="11" l="1"/>
  <c r="F95" i="11"/>
  <c r="D25" i="11"/>
  <c r="F25" i="11" s="1"/>
  <c r="D23" i="11"/>
  <c r="F23" i="11" s="1"/>
  <c r="F39" i="11"/>
  <c r="D135" i="11"/>
  <c r="F135" i="11" s="1"/>
  <c r="D133" i="11"/>
  <c r="F133" i="11" s="1"/>
  <c r="F127" i="11"/>
  <c r="B29" i="12"/>
  <c r="A29" i="12"/>
  <c r="B27" i="12"/>
  <c r="A27" i="12"/>
  <c r="B147" i="11"/>
  <c r="F145" i="11"/>
  <c r="F147" i="11" s="1"/>
  <c r="E29" i="12" s="1"/>
  <c r="B141" i="11"/>
  <c r="B123" i="11"/>
  <c r="B117" i="11"/>
  <c r="B109" i="11"/>
  <c r="B99" i="11"/>
  <c r="B75" i="11"/>
  <c r="B53" i="11"/>
  <c r="B15" i="11"/>
  <c r="A23" i="12"/>
  <c r="A21" i="12"/>
  <c r="A19" i="12"/>
  <c r="A17" i="12"/>
  <c r="A15" i="12"/>
  <c r="A13" i="12"/>
  <c r="A25" i="12"/>
  <c r="B25" i="12"/>
  <c r="F139" i="11"/>
  <c r="F137" i="11"/>
  <c r="F131" i="11"/>
  <c r="F129" i="11"/>
  <c r="F141" i="11" l="1"/>
  <c r="E27" i="12" s="1"/>
  <c r="B23" i="12"/>
  <c r="B21" i="12"/>
  <c r="B19" i="12"/>
  <c r="B17" i="12"/>
  <c r="B15" i="12"/>
  <c r="B13" i="12"/>
  <c r="F47" i="11"/>
  <c r="F45" i="11"/>
  <c r="F37" i="11"/>
  <c r="F35" i="11"/>
  <c r="F33" i="11"/>
  <c r="F31" i="11"/>
  <c r="F27" i="11"/>
  <c r="F51" i="11"/>
  <c r="F49" i="11"/>
  <c r="F93" i="11"/>
  <c r="F91" i="11"/>
  <c r="F89" i="11"/>
  <c r="F87" i="11"/>
  <c r="F97" i="11"/>
  <c r="F73" i="11"/>
  <c r="F71" i="11"/>
  <c r="F67" i="11"/>
  <c r="F65" i="11"/>
  <c r="F107" i="11"/>
  <c r="F105" i="11"/>
  <c r="F103" i="11"/>
  <c r="F61" i="11"/>
  <c r="F83" i="11"/>
  <c r="F85" i="11"/>
  <c r="F115" i="11"/>
  <c r="F69" i="11"/>
  <c r="F29" i="11"/>
  <c r="F121" i="11"/>
  <c r="F123" i="11" s="1"/>
  <c r="E25" i="12" s="1"/>
  <c r="F63" i="11"/>
  <c r="F59" i="11"/>
  <c r="F43" i="11"/>
  <c r="F41" i="11"/>
  <c r="F79" i="11"/>
  <c r="F81" i="11"/>
  <c r="F57" i="11"/>
  <c r="F13" i="11"/>
  <c r="F11" i="11"/>
  <c r="F21" i="11"/>
  <c r="F19" i="11"/>
  <c r="F113" i="11"/>
  <c r="F15" i="11" l="1"/>
  <c r="E13" i="12" s="1"/>
  <c r="F117" i="11"/>
  <c r="E23" i="12" s="1"/>
  <c r="F109" i="11"/>
  <c r="E21" i="12" s="1"/>
  <c r="F53" i="11"/>
  <c r="E15" i="12" s="1"/>
  <c r="F99" i="11"/>
  <c r="E19" i="12" s="1"/>
  <c r="F75" i="11"/>
  <c r="E17" i="12" s="1"/>
  <c r="E31" i="12" l="1"/>
  <c r="E33" i="12" l="1"/>
  <c r="E35" i="12" s="1"/>
  <c r="E37" i="12" s="1"/>
  <c r="E39" i="12" s="1"/>
</calcChain>
</file>

<file path=xl/sharedStrings.xml><?xml version="1.0" encoding="utf-8"?>
<sst xmlns="http://schemas.openxmlformats.org/spreadsheetml/2006/main" count="227" uniqueCount="171">
  <si>
    <t>m3</t>
  </si>
  <si>
    <t>m2</t>
  </si>
  <si>
    <t>kg</t>
  </si>
  <si>
    <t>kos</t>
  </si>
  <si>
    <t>SKUPNA REKAPITULACIJA</t>
  </si>
  <si>
    <t>objekt:</t>
  </si>
  <si>
    <t>ZEMELJSKA DELA</t>
  </si>
  <si>
    <t>kpl</t>
  </si>
  <si>
    <t>PRIPRAVLJALNA DELA</t>
  </si>
  <si>
    <t>m</t>
  </si>
  <si>
    <t xml:space="preserve">Pred pripravo ponudbe je za vsa dela je potreben obvezen ogled na objektu! </t>
  </si>
  <si>
    <t xml:space="preserve">Pri izkopu mora biti nujno navzoč geomehanik, ki bo ugotovil dejansko nosilnost tal, potrdil predvideno konstrukcijo temelja in določil kvaliteto in višino nasutja/podloge ter predpisal zahtevano trdnost nasutja/podloge! </t>
  </si>
  <si>
    <t>Opaž roba podložnega betona, opaženje, razopaženje in čiščenje opaža:
~ opaž višine 10 cm</t>
  </si>
  <si>
    <t>1.</t>
  </si>
  <si>
    <t>2.</t>
  </si>
  <si>
    <t>3.</t>
  </si>
  <si>
    <t>4.</t>
  </si>
  <si>
    <t>5.</t>
  </si>
  <si>
    <t>6.</t>
  </si>
  <si>
    <t>Skupaj vrednost gradbenih del brez DDV:</t>
  </si>
  <si>
    <t>UVOD</t>
  </si>
  <si>
    <t>0.</t>
  </si>
  <si>
    <t>Vsako opisano delo vsebuje osnovni in pomožni material, prevoz materiala in orodja na objekt, notranje transporte, vse delo, zaključno čiščenje in odstranitev odpadkov po dovršenem delu.</t>
  </si>
  <si>
    <t>Dela je potrebno izvajati po predloženi dokumentaciji in navodilih nadzora. Dela se bodo izvajala po fazah in navodilih investitorja, kar je potrebno upoštevati v cenah!</t>
  </si>
  <si>
    <t>1.2.</t>
  </si>
  <si>
    <t>1.1.</t>
  </si>
  <si>
    <t>2.1.</t>
  </si>
  <si>
    <t>2.2.</t>
  </si>
  <si>
    <t>2.3.</t>
  </si>
  <si>
    <t>2.4.</t>
  </si>
  <si>
    <t>2.5.</t>
  </si>
  <si>
    <t>2.6.</t>
  </si>
  <si>
    <t>2.7.</t>
  </si>
  <si>
    <t>3.1.</t>
  </si>
  <si>
    <t>3.2.</t>
  </si>
  <si>
    <t>3.3.</t>
  </si>
  <si>
    <t>3.4.</t>
  </si>
  <si>
    <t>3.5.</t>
  </si>
  <si>
    <t>3.6.</t>
  </si>
  <si>
    <t>3.7.</t>
  </si>
  <si>
    <t>4.1.</t>
  </si>
  <si>
    <t>4.2.</t>
  </si>
  <si>
    <t>4.3.</t>
  </si>
  <si>
    <t>4.4.</t>
  </si>
  <si>
    <t>4.6.</t>
  </si>
  <si>
    <t>4.7.</t>
  </si>
  <si>
    <t>4.8.</t>
  </si>
  <si>
    <t>4.9.</t>
  </si>
  <si>
    <t>5.1.</t>
  </si>
  <si>
    <t>5.2.</t>
  </si>
  <si>
    <t>5.3.</t>
  </si>
  <si>
    <t>6.1.</t>
  </si>
  <si>
    <t>6.2.</t>
  </si>
  <si>
    <t>7.</t>
  </si>
  <si>
    <t>7.1.</t>
  </si>
  <si>
    <t>Opis postavke:</t>
  </si>
  <si>
    <t>enota</t>
  </si>
  <si>
    <t>količina</t>
  </si>
  <si>
    <t>cena</t>
  </si>
  <si>
    <t>znesek</t>
  </si>
  <si>
    <t>TEMELJ ZA STOLP</t>
  </si>
  <si>
    <t>Dobava, izdelava in ročna montaža srednje zahtevne armature iz betonskega jekla: B 500B palice in B 500A mreže (SIST EN 10080 in in SIST EN 1992-1-1). 
Armatura različnih presekov.</t>
  </si>
  <si>
    <t>Dobava, izdelava in ročna montaža srednje zahtevne armature iz betonskega jekla: B 500B palice (SIST EN 10080 in SIST EN 1992-1-1). 
Armatura različnih presekov.</t>
  </si>
  <si>
    <t>Opaž pete temelja; opaženje, razopaženje in čiščenje opaža:
~nevidne betonske površine</t>
  </si>
  <si>
    <t>Opaž nastavka temelja; opaženje, razopaženje in čiščenje opaža:
~ vidne betonske površine (cca 30 %)
~ trikotne letvice na vidnih robovih so zajete v drugi postavki</t>
  </si>
  <si>
    <t>Kompletna vgradnja sider v temeljni nastavek pred betoniranjem, po projektnem načrtu, skupaj z vsemi potrebnimi deli in materialom.
~ sidra so upoštevani v postavki stolpa
~ sidra dobavi na gradbišče izvajalec stolpa</t>
  </si>
  <si>
    <t>3.8.</t>
  </si>
  <si>
    <t>3.9.</t>
  </si>
  <si>
    <t>OPORNI ZID</t>
  </si>
  <si>
    <t>Opaž opornega zidu; opaženje, razopaženje in čiščenje opaža:
~ debelina zidu 20 in 25 cm
~ dvostranski opaž
~ vidne betonske površine
~ trikotne letvice na vidnih robovih so zajete v drugi postavki</t>
  </si>
  <si>
    <t>Opaž pasovnega temelja; opaženje, razopaženje in čiščenje opaža:
~ dvostranski opaž
~ nevidne betonske površine</t>
  </si>
  <si>
    <t>4.10.</t>
  </si>
  <si>
    <t>TALNA PLOŠČA V NAKLONU</t>
  </si>
  <si>
    <t>OGRAJA</t>
  </si>
  <si>
    <t>ANTENSKI STOLP</t>
  </si>
  <si>
    <t xml:space="preserve">Planiranje in utrjevanje dna izkopa za temelji, do točnosti +- 1 cm. </t>
  </si>
  <si>
    <t>Zasip ob temeljih z izkopanim materialom deponiranim na začasni deponiji, komplet z dovozom, raztiranjem in planiranjem ter utrjevanjem po slojih do 30 cm, do predpisane utrditve.</t>
  </si>
  <si>
    <t>Nabava, dobava in vgradnja tamponskega nasutja granulacije 0/64 (greda/stena), ki mora biti zbito do Evd ≥ 40 MPa oziroma Ev2 ≥ 80 MPa. Nasutje z gredo se izvede v celotnem izkopu, od točkovnega temelja stolpa naprej.
Zasip in utrjevanje se izvaja po plasteh debeline maksimalno 30cm.</t>
  </si>
  <si>
    <t>Dobava, razgrinjanje, planiranje in utrjevanje tamponskega nasutja granulacije 0/32mm, v debelini 20 cm pod talno ploščo, ki mora biti zbito do Evd ≥ 40 MPa oziroma Ev2 ≥ 80 MPa.</t>
  </si>
  <si>
    <t>Odstranitev geotekstila od začasne dostopne poti, skupaj z nakladanjem na prevozno sredstvo in odvozom na stalno deponijo, ki si jo priskrbi izvajalec, komplet z vsemi stroški na deponiji.</t>
  </si>
  <si>
    <t>Zasip/nasutje po odstranitvi začasne dostopne poti, debeline cca 30 cm z izkopanim materialom deponiranim na začasni deponiji, komplet z dovozom, raztiranjem in planiranjem ter utrjevanjem, skupaj z vsemi potrebnimi deli.</t>
  </si>
  <si>
    <t>2.8.</t>
  </si>
  <si>
    <t>2.9.</t>
  </si>
  <si>
    <t>2.10.</t>
  </si>
  <si>
    <t>2.11.</t>
  </si>
  <si>
    <t>2.12.</t>
  </si>
  <si>
    <t>2.14.</t>
  </si>
  <si>
    <t>2.15.</t>
  </si>
  <si>
    <t>ANTENSKI STOLP SERDICA</t>
  </si>
  <si>
    <r>
      <t>Dobava in vgrajevanje betona v nearmirane konstrukcije preseka nad 0,08 do 0,12 m3/m2-m, skupaj z vsemi pomožnimi deli in prenosi do mesta vgraditve: podložni beton temelja
~ beton</t>
    </r>
    <r>
      <rPr>
        <sz val="11"/>
        <rFont val="Calibri"/>
        <family val="2"/>
        <charset val="238"/>
      </rPr>
      <t xml:space="preserve"> C 12/15, X0 
~ debelina 10 cm</t>
    </r>
  </si>
  <si>
    <r>
      <t xml:space="preserve">Dobava in vgrajevanje betona v armirane konstrukcije preseka nad 0,30 m3/m2-m, skupaj z vsemi pomožnimi deli in prenosi do mesta vgraditve: beton za peto temelja
</t>
    </r>
    <r>
      <rPr>
        <sz val="11"/>
        <rFont val="Calibri"/>
        <family val="2"/>
        <charset val="238"/>
      </rPr>
      <t>~ beton C 20/25, XC2
~ zaščitni sloj 4 cm</t>
    </r>
  </si>
  <si>
    <r>
      <t>Dobava in vgrajevanje betona v armirane konstrukcije preseka nad 0,30 m3/m2-m, skupaj z vsemi pomožnimi deli in prenosi do mesta vgraditve: beton za nastavek temelja</t>
    </r>
    <r>
      <rPr>
        <sz val="11"/>
        <rFont val="Calibri"/>
        <family val="2"/>
        <charset val="238"/>
      </rPr>
      <t xml:space="preserve">
~ beton C 30/37, XC24, XF2
~ zaščitni sloj 4 cm</t>
    </r>
  </si>
  <si>
    <r>
      <t>Dobava in vgrajevanje betona v nearmirane konstrukcije preseka nad 0,08 do 0,12 m3/m2-m, skupaj z vsemi pomožnimi deli in prenosi do mesta vgraditve: podložni beton pasovnega temelja
~ beton</t>
    </r>
    <r>
      <rPr>
        <sz val="11"/>
        <rFont val="Calibri"/>
        <family val="2"/>
        <charset val="238"/>
      </rPr>
      <t xml:space="preserve"> C 12/15, X0 
~ debelina 10 cm</t>
    </r>
  </si>
  <si>
    <r>
      <t xml:space="preserve">Dobava in vgrajevanje betona v armirane konstrukcije preseka nad 0,30 m3/m2-m, skupaj z vsemi pomožnimi deli in prenosi do mesta vgraditve: beton za pasovni temelj
</t>
    </r>
    <r>
      <rPr>
        <sz val="11"/>
        <rFont val="Calibri"/>
        <family val="2"/>
        <charset val="238"/>
      </rPr>
      <t>~ beton C 20/25, XC2
~ zaščitni sloj 3 cm</t>
    </r>
  </si>
  <si>
    <r>
      <t>Dobava in vgrajevanje betona v armirane konstrukcije preseka od 0,12 do 0,20 m3/m2-m, skupaj z vsemi pomožnimi deli in prenosi do mesta vgraditve: beton za oporni zid</t>
    </r>
    <r>
      <rPr>
        <sz val="11"/>
        <rFont val="Calibri"/>
        <family val="2"/>
        <charset val="238"/>
      </rPr>
      <t xml:space="preserve">
~ beton C 30/37, XC24, XF2
~ zaščitni sloj 3 cm</t>
    </r>
  </si>
  <si>
    <t>Stroški ureditve gradbišča, skladno z zakonodajo, ki ureja varnost in zdravje pri delu na gradbiščih (ograditev gradbišča z onemogočanjem dostopa do gradbišča nepooblaščenim osebam, varnostna tabla, sanitarije, pomožni gradbiščni prostori…)</t>
  </si>
  <si>
    <t>Stroški označitve gradbišča, skladno z gradbenim zakonom (gradbiščna tabla).</t>
  </si>
  <si>
    <t>Presejanje in dovoz plodne zemlje - humusa, pripeljanega iz začasne deponije, skupaj z razstiranjem, uvaljanjem in vsemi potrebnimi deli.</t>
  </si>
  <si>
    <t>Dobava in vstavljanje/pritrjevanje trikotnih letev na opaž, kjer so prosti robovi betonskih elementov. Trikotne letve so dimenzije 2x2 cm; opažanje, razopažanje in čiščenje.
~vidne površine</t>
  </si>
  <si>
    <t>Investitor:</t>
  </si>
  <si>
    <t>Gradnja/Objekt:</t>
  </si>
  <si>
    <t>Projektant:</t>
  </si>
  <si>
    <t xml:space="preserve">
</t>
  </si>
  <si>
    <t>Vrsta načrta:</t>
  </si>
  <si>
    <t>Ime in priimek:</t>
  </si>
  <si>
    <t>Ident. št.:</t>
  </si>
  <si>
    <t>Vsebina risbe (dokumenta):</t>
  </si>
  <si>
    <t>Vodja projektiranja:</t>
  </si>
  <si>
    <t>PROJEKTANTSKI POPIS DEL</t>
  </si>
  <si>
    <t>Pooblaščeni strokovnjak:</t>
  </si>
  <si>
    <t>Jernej Rebolj, u.d.i.g.</t>
  </si>
  <si>
    <t>G-2700</t>
  </si>
  <si>
    <t>Izdelal:</t>
  </si>
  <si>
    <t>Številka načrta:</t>
  </si>
  <si>
    <t>Vrsta proj.:</t>
  </si>
  <si>
    <t>PZI</t>
  </si>
  <si>
    <t>Stran/
Strani:</t>
  </si>
  <si>
    <t>Datum izdelave:</t>
  </si>
  <si>
    <t>Merilo:</t>
  </si>
  <si>
    <t>/</t>
  </si>
  <si>
    <t>Identifik. oznaka:</t>
  </si>
  <si>
    <t>G</t>
  </si>
  <si>
    <t>.</t>
  </si>
  <si>
    <t>2 NAČRT S PODROČJA GRADBENIŠTVA
2/1 Antenski stolp Serdica - gradbena dela</t>
  </si>
  <si>
    <t>G05/25-PZI</t>
  </si>
  <si>
    <t>Nepredvidena dela</t>
  </si>
  <si>
    <t>SKUPAJ</t>
  </si>
  <si>
    <t>DDV</t>
  </si>
  <si>
    <t>Skupaj vrednost gradbenih z DDV:</t>
  </si>
  <si>
    <t>Dobava in polaganje ozemljitvenega vodnika:
- tračno ozemljilo Fe-Zn 25×4 mm</t>
  </si>
  <si>
    <t>8.</t>
  </si>
  <si>
    <t>8.1.</t>
  </si>
  <si>
    <t>8.2.</t>
  </si>
  <si>
    <t>9.1.</t>
  </si>
  <si>
    <t xml:space="preserve">Zatravitev humusiranih ravnih površin in brežin s posejanjem travne mešanice, zalivanje z vodo in rahlo uvaljanje. </t>
  </si>
  <si>
    <t>Strojni izkop jarka za ozemljitve (III. ktg) z odmetom materiala na rob izkopa ter ročnim planiranjem dna kabelskega jarka:
- dimenzij 0,4 × 0,6 m</t>
  </si>
  <si>
    <t>Dobava, razvoz po trasi, izvedba in teptanje ilovnate plasti pri zasipu ozemljila.</t>
  </si>
  <si>
    <t>Strojni zasip jarka za ozemljitve z utrjevanjem po plasteh 20 cm in s končnim planiranjem.</t>
  </si>
  <si>
    <t>Ostala drobna dela in material.</t>
  </si>
  <si>
    <t>1/11</t>
  </si>
  <si>
    <t>KONTEJNER</t>
  </si>
  <si>
    <t>Kompletna dobava in montaža tipske panelne ograje z lesenim polnilom in z vijačenjem stebrov ograje v armiranobetonski zid, višine 2,03 m, kot npr. Ograjni sistemi Klančnik, skupaj z vsemi potrebnimi deli in materialom.</t>
  </si>
  <si>
    <t>Kompletna dobava in montaža tipskih vrat v izgledu kot panelna ograja z lesenim polnilom in z vijačenjem stebrov vrat v armiranobetonski zid, dimenzije 90x200 cm, kot npr. Ograjni sistemi Klančnik, skupaj z vsemi potrebnimi deli in materialom.</t>
  </si>
  <si>
    <t>Dobava in montaža, pritrjevanje na ploščo, kontejnerja po specifikaciji - glej Specifikacija kontejnerja, št. 7G01.103.</t>
  </si>
  <si>
    <t>GRADBENA DELA za OZEMLJITVE</t>
  </si>
  <si>
    <t>8.3.</t>
  </si>
  <si>
    <t>8.4.</t>
  </si>
  <si>
    <t>8.5.</t>
  </si>
  <si>
    <t>8.6.</t>
  </si>
  <si>
    <t>8.7.</t>
  </si>
  <si>
    <t>9</t>
  </si>
  <si>
    <t>Dobava in polaganje ozemljitvenega vodnika:
- Cu 16 mm (za ozemljitev stebričkov ograje).</t>
  </si>
  <si>
    <t>Dobava in montaža ozemljitvenega materiala:
- križna sponka Rf 60×60 mm (ocena).</t>
  </si>
  <si>
    <t>Kompletna izdelava, dobava in montaža jeklene pocinkane konstrukcije antenskega stolpa, s sidri (po detajlu v projektu), s pohodnima podestoma, skupaj z vsem spojnim in veznim materialom ter vsemi potrebnimi deli.
~ Izvedbeni razred EXC 2
~ konstrukcijsko jeklo S355J2,
~ vijaki kvalitete 8.8, obliko SIST EN ISO 4017.</t>
  </si>
  <si>
    <t>Izvedba planuma na zgornji koti tampona v predvidenem naklonu in v točnosti +- 1 cm.</t>
  </si>
  <si>
    <t>Površinski izkop plodne zemlje - humusa, debeline cca do 30 cm z odlaganjem na stran ali nalaganjen na kamion.</t>
  </si>
  <si>
    <t>Strojni izkop terena za izvedbo temelja in pasovnih temeljev ob obstoječim objektom (izkop v III do IV. ktg), z odlaganjem na stran ali nalaganjen na kamion.</t>
  </si>
  <si>
    <t>Odvoz izkopane plodne zemljine na stalno deponijo do 10 km.</t>
  </si>
  <si>
    <t>Odvoz izkopane ostale zemljine na stalno deponijo do 10 km.</t>
  </si>
  <si>
    <t>Kompletna dobava in vgradnja PEHD cevi 2xfi 75:
~  uvlačenje skozi armaturi podpornega zidu in pod temeljno ploščo pred betoniranjem</t>
  </si>
  <si>
    <r>
      <t>Dobava in vgrajevanje betona v armirane konstrukcije preseka od 0,12 do 0,20 m3/m2-m, skupaj z vsemi pomožnimi deli in prenosi do mesta vgraditve: beton za talno ploščo, plošča v projektiranem naklonu:
~ beton C 30/37, XC24, XF2,</t>
    </r>
    <r>
      <rPr>
        <sz val="11"/>
        <rFont val="Calibri"/>
        <family val="2"/>
        <charset val="238"/>
      </rPr>
      <t xml:space="preserve">
~ zaščitni sloj 3 cm,
~ površino plošče se zagladi.</t>
    </r>
  </si>
  <si>
    <t>Kompletna izvedba dilatacije plošče po obodu z ostalimi konstrukcijskimi elementi, izvedena skladno z zahtevami proizvajalca, skupaj z vsemi potrebnimi deli in materialom:
~ dilatacijska izolacija, višine 15 cm, debeline 1 cm,
~ penasta vrvica.
~ trajnoelastičen kit odporen na zunanje vplive-</t>
  </si>
  <si>
    <t>2.13.</t>
  </si>
  <si>
    <t>2.16.</t>
  </si>
  <si>
    <t>2.17.</t>
  </si>
  <si>
    <t>4.5.</t>
  </si>
  <si>
    <r>
      <t xml:space="preserve">Dobava in polaganje geotekstila pred izvedbo tamponskega nasutja za začasno </t>
    </r>
    <r>
      <rPr>
        <b/>
        <sz val="11"/>
        <rFont val="Calibri"/>
        <family val="2"/>
        <scheme val="minor"/>
      </rPr>
      <t>dostopno pot</t>
    </r>
    <r>
      <rPr>
        <sz val="11"/>
        <rFont val="Calibri"/>
        <family val="2"/>
        <charset val="238"/>
        <scheme val="minor"/>
      </rPr>
      <t>, skupaj z vsemi potrebnimi deli in materialom. V ceni na enoto upoštevati vse preklope in zavihke po navodilu proizvajalca.</t>
    </r>
  </si>
  <si>
    <r>
      <t xml:space="preserve">Strojni površinski izkop terena za izvedbo začasne </t>
    </r>
    <r>
      <rPr>
        <b/>
        <sz val="11"/>
        <rFont val="Calibri"/>
        <family val="2"/>
        <scheme val="minor"/>
      </rPr>
      <t>dostopne poti</t>
    </r>
    <r>
      <rPr>
        <sz val="11"/>
        <rFont val="Calibri"/>
        <family val="2"/>
        <charset val="238"/>
        <scheme val="minor"/>
      </rPr>
      <t xml:space="preserve"> ob obstoječim objektom (izkop v III do IV. ktg), debeline cca do 30 cm, z odlaganjem na stran za kasnejšo ponovno uporabo.</t>
    </r>
  </si>
  <si>
    <r>
      <t xml:space="preserve">Odstranitev tamponskega nasutja od začasne </t>
    </r>
    <r>
      <rPr>
        <b/>
        <sz val="11"/>
        <rFont val="Calibri"/>
        <family val="2"/>
        <scheme val="minor"/>
      </rPr>
      <t>dostopne poti,</t>
    </r>
    <r>
      <rPr>
        <sz val="11"/>
        <rFont val="Calibri"/>
        <family val="2"/>
        <charset val="238"/>
        <scheme val="minor"/>
      </rPr>
      <t xml:space="preserve"> skupaj z nakladanjem na prevozno sredstvo in odvozom na stalno deponijo, ki si jo priskrbi izvajalec, komplet z vsemi stroški na deponiji.</t>
    </r>
  </si>
  <si>
    <r>
      <t xml:space="preserve">Dobava, razgrinjanje, utrjevanje tamponskega nasutja granulacije 0/32mm, v debelini cca 30 cm za izvedbo začasne </t>
    </r>
    <r>
      <rPr>
        <b/>
        <sz val="11"/>
        <rFont val="Calibri"/>
        <family val="2"/>
        <scheme val="minor"/>
      </rPr>
      <t>dostopne poti</t>
    </r>
    <r>
      <rPr>
        <sz val="11"/>
        <rFont val="Calibri"/>
        <family val="2"/>
        <charset val="238"/>
        <scheme val="minor"/>
      </rPr>
      <t>, skupaj z vsemi potrebnimi deli.</t>
    </r>
  </si>
  <si>
    <r>
      <t xml:space="preserve">Kompletna dobava in vgradnja PEHD cevi 2xfi 75 od elektro omarice do podpornega zidu:
~ strojni izkop jarka do globine 1,0 m,
~ dobava in vgradnja posteljice iz peščenega materiala 0/16,
~ vgradnja PEHD cevi fi 75 po zahtevah elektro distributerja,
~ obsip cevi s peščenm materiala 0/16 v višin 10 cm nad temnom cevi,
~ vgradnja valjanca (dobava v drugi postavki),
~ dobava in vgradnja </t>
    </r>
    <r>
      <rPr>
        <sz val="11"/>
        <rFont val="Calibri"/>
        <family val="2"/>
        <scheme val="minor"/>
      </rPr>
      <t>elektro traku,
~ zasip z utrditvijo z izkopanim materialom.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</si>
</sst>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[$€-424]_-;\-* #,##0.00\ [$€-424]_-;_-* &quot;-&quot;??\ [$€-424]_-;_-@_-"/>
    <numFmt numFmtId="165" formatCode="mmmm\ yyyy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0"/>
      <name val="Arial CE"/>
      <charset val="238"/>
    </font>
    <font>
      <sz val="8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</font>
    <font>
      <b/>
      <sz val="1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0"/>
      <name val="Arial"/>
      <family val="2"/>
    </font>
    <font>
      <sz val="11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sz val="8"/>
      <name val="Arial CE"/>
      <charset val="238"/>
    </font>
    <font>
      <sz val="12"/>
      <name val="Arial CE"/>
      <charset val="238"/>
    </font>
    <font>
      <sz val="9"/>
      <name val="Arial CE"/>
      <charset val="238"/>
    </font>
    <font>
      <b/>
      <sz val="8"/>
      <name val="Arial CE"/>
      <charset val="238"/>
    </font>
    <font>
      <sz val="14"/>
      <name val="Arial CE"/>
      <charset val="238"/>
    </font>
    <font>
      <sz val="16"/>
      <name val="Arial CE"/>
      <charset val="238"/>
    </font>
    <font>
      <sz val="11"/>
      <color rgb="FFFF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3" fillId="0" borderId="0"/>
    <xf numFmtId="0" fontId="5" fillId="0" borderId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</cellStyleXfs>
  <cellXfs count="168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44" fontId="6" fillId="0" borderId="0" xfId="3" applyFont="1" applyFill="1"/>
    <xf numFmtId="0" fontId="6" fillId="0" borderId="0" xfId="0" applyFont="1"/>
    <xf numFmtId="0" fontId="7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4" fontId="9" fillId="0" borderId="0" xfId="3" applyFont="1" applyFill="1"/>
    <xf numFmtId="0" fontId="9" fillId="0" borderId="0" xfId="0" applyFont="1"/>
    <xf numFmtId="0" fontId="7" fillId="0" borderId="1" xfId="0" applyFont="1" applyBorder="1" applyAlignment="1">
      <alignment vertical="top"/>
    </xf>
    <xf numFmtId="44" fontId="6" fillId="0" borderId="1" xfId="3" applyFont="1" applyFill="1" applyBorder="1"/>
    <xf numFmtId="44" fontId="6" fillId="0" borderId="0" xfId="3" applyFont="1" applyFill="1" applyBorder="1"/>
    <xf numFmtId="0" fontId="10" fillId="0" borderId="0" xfId="2" applyFont="1" applyAlignment="1">
      <alignment horizontal="left" vertical="center"/>
    </xf>
    <xf numFmtId="0" fontId="6" fillId="0" borderId="0" xfId="0" applyFont="1" applyAlignment="1">
      <alignment horizontal="left" vertical="top"/>
    </xf>
    <xf numFmtId="44" fontId="6" fillId="0" borderId="0" xfId="3" applyFont="1" applyFill="1" applyAlignment="1">
      <alignment horizontal="center"/>
    </xf>
    <xf numFmtId="44" fontId="6" fillId="0" borderId="0" xfId="3" applyFont="1" applyFill="1" applyBorder="1" applyAlignment="1"/>
    <xf numFmtId="44" fontId="7" fillId="0" borderId="1" xfId="3" applyFont="1" applyFill="1" applyBorder="1"/>
    <xf numFmtId="0" fontId="9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9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44" fontId="6" fillId="0" borderId="3" xfId="3" applyFont="1" applyFill="1" applyBorder="1" applyAlignment="1"/>
    <xf numFmtId="0" fontId="9" fillId="0" borderId="0" xfId="0" applyFont="1" applyAlignment="1">
      <alignment horizontal="center" vertical="top"/>
    </xf>
    <xf numFmtId="44" fontId="6" fillId="0" borderId="3" xfId="3" applyFont="1" applyFill="1" applyBorder="1"/>
    <xf numFmtId="0" fontId="15" fillId="0" borderId="0" xfId="0" applyFont="1"/>
    <xf numFmtId="0" fontId="14" fillId="0" borderId="0" xfId="0" applyFont="1" applyAlignment="1">
      <alignment vertical="top" wrapText="1"/>
    </xf>
    <xf numFmtId="0" fontId="17" fillId="0" borderId="0" xfId="5" applyFont="1" applyAlignment="1">
      <alignment wrapText="1"/>
    </xf>
    <xf numFmtId="0" fontId="17" fillId="0" borderId="0" xfId="5" applyFont="1"/>
    <xf numFmtId="0" fontId="17" fillId="0" borderId="0" xfId="5" applyFont="1" applyAlignment="1">
      <alignment horizontal="center"/>
    </xf>
    <xf numFmtId="0" fontId="17" fillId="0" borderId="0" xfId="5" applyFont="1" applyAlignment="1">
      <alignment horizontal="left" vertical="top" wrapText="1"/>
    </xf>
    <xf numFmtId="0" fontId="18" fillId="0" borderId="4" xfId="5" applyFont="1" applyBorder="1" applyAlignment="1">
      <alignment horizontal="left" vertical="top" wrapText="1"/>
    </xf>
    <xf numFmtId="0" fontId="17" fillId="0" borderId="7" xfId="5" applyFont="1" applyBorder="1" applyAlignment="1">
      <alignment wrapText="1"/>
    </xf>
    <xf numFmtId="0" fontId="22" fillId="0" borderId="7" xfId="5" applyFont="1" applyBorder="1"/>
    <xf numFmtId="0" fontId="22" fillId="0" borderId="0" xfId="5" applyFont="1"/>
    <xf numFmtId="0" fontId="20" fillId="0" borderId="9" xfId="5" applyFont="1" applyBorder="1" applyAlignment="1">
      <alignment horizontal="left" vertical="top" wrapText="1"/>
    </xf>
    <xf numFmtId="0" fontId="23" fillId="0" borderId="5" xfId="5" applyFont="1" applyBorder="1" applyAlignment="1">
      <alignment wrapText="1"/>
    </xf>
    <xf numFmtId="0" fontId="20" fillId="0" borderId="5" xfId="5" applyFont="1" applyBorder="1"/>
    <xf numFmtId="0" fontId="20" fillId="0" borderId="6" xfId="5" applyFont="1" applyBorder="1"/>
    <xf numFmtId="0" fontId="20" fillId="0" borderId="12" xfId="5" applyFont="1" applyBorder="1" applyAlignment="1">
      <alignment horizontal="center" vertical="top" wrapText="1"/>
    </xf>
    <xf numFmtId="0" fontId="20" fillId="0" borderId="27" xfId="5" applyFont="1" applyBorder="1" applyAlignment="1">
      <alignment horizontal="left" vertical="top" wrapText="1"/>
    </xf>
    <xf numFmtId="0" fontId="20" fillId="0" borderId="27" xfId="5" applyFont="1" applyBorder="1" applyAlignment="1">
      <alignment horizontal="center" vertical="top"/>
    </xf>
    <xf numFmtId="0" fontId="20" fillId="0" borderId="30" xfId="5" applyFont="1" applyBorder="1" applyAlignment="1">
      <alignment horizontal="left" vertical="top" wrapText="1"/>
    </xf>
    <xf numFmtId="0" fontId="25" fillId="0" borderId="27" xfId="5" applyFont="1" applyBorder="1" applyAlignment="1">
      <alignment horizontal="center" vertical="center"/>
    </xf>
    <xf numFmtId="0" fontId="25" fillId="0" borderId="28" xfId="5" applyFont="1" applyBorder="1" applyAlignment="1">
      <alignment horizontal="center" vertical="center"/>
    </xf>
    <xf numFmtId="0" fontId="25" fillId="0" borderId="28" xfId="5" quotePrefix="1" applyFont="1" applyBorder="1" applyAlignment="1">
      <alignment horizontal="center" vertical="center"/>
    </xf>
    <xf numFmtId="0" fontId="25" fillId="0" borderId="29" xfId="5" applyFont="1" applyBorder="1" applyAlignment="1">
      <alignment horizontal="center" vertical="center"/>
    </xf>
    <xf numFmtId="0" fontId="22" fillId="0" borderId="0" xfId="5" applyFont="1" applyAlignment="1">
      <alignment wrapText="1"/>
    </xf>
    <xf numFmtId="0" fontId="22" fillId="0" borderId="0" xfId="5" applyFont="1" applyAlignment="1">
      <alignment horizontal="center"/>
    </xf>
    <xf numFmtId="0" fontId="22" fillId="0" borderId="0" xfId="5" applyFont="1" applyAlignment="1">
      <alignment horizontal="left" vertical="top" wrapText="1"/>
    </xf>
    <xf numFmtId="9" fontId="6" fillId="0" borderId="0" xfId="3" applyNumberFormat="1" applyFont="1" applyFill="1"/>
    <xf numFmtId="0" fontId="7" fillId="0" borderId="28" xfId="0" applyFont="1" applyBorder="1" applyAlignment="1">
      <alignment horizontal="center" vertical="top"/>
    </xf>
    <xf numFmtId="0" fontId="7" fillId="0" borderId="28" xfId="0" applyFont="1" applyBorder="1"/>
    <xf numFmtId="0" fontId="6" fillId="0" borderId="28" xfId="0" applyFont="1" applyBorder="1" applyAlignment="1">
      <alignment horizontal="center" vertical="top"/>
    </xf>
    <xf numFmtId="44" fontId="6" fillId="0" borderId="28" xfId="3" applyFont="1" applyFill="1" applyBorder="1"/>
    <xf numFmtId="9" fontId="6" fillId="0" borderId="0" xfId="3" applyNumberFormat="1" applyFont="1" applyFill="1" applyBorder="1"/>
    <xf numFmtId="44" fontId="6" fillId="0" borderId="0" xfId="3" applyFont="1" applyFill="1" applyBorder="1" applyAlignment="1">
      <alignment horizontal="center"/>
    </xf>
    <xf numFmtId="44" fontId="11" fillId="0" borderId="1" xfId="3" applyFont="1" applyFill="1" applyBorder="1"/>
    <xf numFmtId="44" fontId="6" fillId="0" borderId="3" xfId="3" applyFont="1" applyFill="1" applyBorder="1" applyAlignment="1">
      <alignment horizontal="center"/>
    </xf>
    <xf numFmtId="44" fontId="6" fillId="0" borderId="0" xfId="4" applyFont="1" applyFill="1"/>
    <xf numFmtId="44" fontId="6" fillId="0" borderId="3" xfId="4" applyFont="1" applyFill="1" applyBorder="1"/>
    <xf numFmtId="44" fontId="9" fillId="0" borderId="0" xfId="4" applyFont="1" applyFill="1"/>
    <xf numFmtId="0" fontId="6" fillId="0" borderId="0" xfId="0" applyFont="1" applyFill="1"/>
    <xf numFmtId="44" fontId="26" fillId="0" borderId="0" xfId="3" applyFont="1" applyFill="1"/>
    <xf numFmtId="0" fontId="12" fillId="0" borderId="2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/>
    </xf>
    <xf numFmtId="2" fontId="12" fillId="0" borderId="2" xfId="0" applyNumberFormat="1" applyFont="1" applyFill="1" applyBorder="1" applyAlignment="1">
      <alignment horizontal="right"/>
    </xf>
    <xf numFmtId="43" fontId="12" fillId="0" borderId="2" xfId="0" applyNumberFormat="1" applyFont="1" applyFill="1" applyBorder="1" applyAlignment="1">
      <alignment horizontal="right"/>
    </xf>
    <xf numFmtId="43" fontId="12" fillId="0" borderId="2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 vertical="top"/>
    </xf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right"/>
    </xf>
    <xf numFmtId="0" fontId="7" fillId="0" borderId="0" xfId="0" applyFont="1" applyFill="1" applyAlignment="1">
      <alignment vertical="top" wrapText="1"/>
    </xf>
    <xf numFmtId="0" fontId="6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wrapText="1"/>
    </xf>
    <xf numFmtId="4" fontId="6" fillId="0" borderId="0" xfId="0" applyNumberFormat="1" applyFont="1" applyFill="1" applyAlignment="1">
      <alignment horizontal="right"/>
    </xf>
    <xf numFmtId="0" fontId="6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top"/>
    </xf>
    <xf numFmtId="0" fontId="6" fillId="0" borderId="1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top"/>
    </xf>
    <xf numFmtId="0" fontId="6" fillId="0" borderId="3" xfId="0" applyFont="1" applyFill="1" applyBorder="1" applyAlignment="1">
      <alignment vertical="top" wrapText="1"/>
    </xf>
    <xf numFmtId="0" fontId="6" fillId="0" borderId="3" xfId="0" applyFont="1" applyFill="1" applyBorder="1" applyAlignment="1">
      <alignment horizontal="center" wrapText="1"/>
    </xf>
    <xf numFmtId="4" fontId="6" fillId="0" borderId="3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left" vertical="top" wrapText="1"/>
    </xf>
    <xf numFmtId="4" fontId="6" fillId="0" borderId="0" xfId="0" applyNumberFormat="1" applyFont="1" applyFill="1"/>
    <xf numFmtId="164" fontId="6" fillId="0" borderId="0" xfId="0" applyNumberFormat="1" applyFont="1" applyFill="1"/>
    <xf numFmtId="1" fontId="6" fillId="0" borderId="0" xfId="0" applyNumberFormat="1" applyFont="1" applyFill="1" applyAlignment="1">
      <alignment horizontal="center" vertical="top"/>
    </xf>
    <xf numFmtId="1" fontId="6" fillId="0" borderId="3" xfId="0" applyNumberFormat="1" applyFont="1" applyFill="1" applyBorder="1" applyAlignment="1">
      <alignment horizontal="center" vertical="top"/>
    </xf>
    <xf numFmtId="0" fontId="9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center" vertical="top"/>
    </xf>
    <xf numFmtId="0" fontId="24" fillId="0" borderId="5" xfId="5" applyFont="1" applyBorder="1" applyAlignment="1">
      <alignment horizontal="center" vertical="center"/>
    </xf>
    <xf numFmtId="0" fontId="24" fillId="0" borderId="6" xfId="5" applyFont="1" applyBorder="1" applyAlignment="1">
      <alignment horizontal="center" vertical="center"/>
    </xf>
    <xf numFmtId="0" fontId="24" fillId="0" borderId="10" xfId="5" applyFont="1" applyBorder="1" applyAlignment="1">
      <alignment horizontal="center" vertical="center"/>
    </xf>
    <xf numFmtId="0" fontId="24" fillId="0" borderId="11" xfId="5" applyFont="1" applyBorder="1" applyAlignment="1">
      <alignment horizontal="center" vertical="center"/>
    </xf>
    <xf numFmtId="0" fontId="20" fillId="0" borderId="4" xfId="5" applyFont="1" applyBorder="1" applyAlignment="1">
      <alignment horizontal="center" vertical="top" wrapText="1"/>
    </xf>
    <xf numFmtId="0" fontId="20" fillId="0" borderId="5" xfId="5" applyFont="1" applyBorder="1" applyAlignment="1">
      <alignment horizontal="center" vertical="top" wrapText="1"/>
    </xf>
    <xf numFmtId="0" fontId="20" fillId="0" borderId="9" xfId="5" applyFont="1" applyBorder="1" applyAlignment="1">
      <alignment horizontal="center" vertical="top" wrapText="1"/>
    </xf>
    <xf numFmtId="0" fontId="20" fillId="0" borderId="10" xfId="5" applyFont="1" applyBorder="1" applyAlignment="1">
      <alignment horizontal="center" vertical="top" wrapText="1"/>
    </xf>
    <xf numFmtId="0" fontId="3" fillId="0" borderId="6" xfId="5" quotePrefix="1" applyFont="1" applyBorder="1" applyAlignment="1">
      <alignment horizontal="center" vertical="center" wrapText="1"/>
    </xf>
    <xf numFmtId="0" fontId="3" fillId="0" borderId="11" xfId="5" applyFont="1" applyBorder="1" applyAlignment="1">
      <alignment horizontal="center" vertical="center" wrapText="1"/>
    </xf>
    <xf numFmtId="165" fontId="17" fillId="0" borderId="28" xfId="5" applyNumberFormat="1" applyFont="1" applyBorder="1" applyAlignment="1">
      <alignment horizontal="center" vertical="center" wrapText="1"/>
    </xf>
    <xf numFmtId="165" fontId="17" fillId="0" borderId="29" xfId="5" applyNumberFormat="1" applyFont="1" applyBorder="1" applyAlignment="1">
      <alignment horizontal="center" vertical="center" wrapText="1"/>
    </xf>
    <xf numFmtId="0" fontId="17" fillId="0" borderId="28" xfId="5" quotePrefix="1" applyFont="1" applyBorder="1" applyAlignment="1">
      <alignment horizontal="center" vertical="center"/>
    </xf>
    <xf numFmtId="0" fontId="17" fillId="0" borderId="28" xfId="5" applyFont="1" applyBorder="1" applyAlignment="1">
      <alignment horizontal="center" vertical="center"/>
    </xf>
    <xf numFmtId="0" fontId="17" fillId="0" borderId="29" xfId="5" applyFont="1" applyBorder="1" applyAlignment="1">
      <alignment horizontal="center" vertical="center"/>
    </xf>
    <xf numFmtId="0" fontId="18" fillId="0" borderId="15" xfId="5" applyFont="1" applyBorder="1" applyAlignment="1">
      <alignment horizontal="left" vertical="top" wrapText="1"/>
    </xf>
    <xf numFmtId="0" fontId="18" fillId="0" borderId="26" xfId="5" applyFont="1" applyBorder="1" applyAlignment="1">
      <alignment horizontal="left" vertical="top" wrapText="1"/>
    </xf>
    <xf numFmtId="0" fontId="17" fillId="0" borderId="16" xfId="5" applyFont="1" applyBorder="1" applyAlignment="1">
      <alignment horizontal="left" vertical="center"/>
    </xf>
    <xf numFmtId="0" fontId="17" fillId="0" borderId="17" xfId="5" applyFont="1" applyBorder="1" applyAlignment="1">
      <alignment horizontal="left" vertical="center"/>
    </xf>
    <xf numFmtId="0" fontId="17" fillId="0" borderId="18" xfId="5" applyFont="1" applyBorder="1" applyAlignment="1">
      <alignment horizontal="left" vertical="center"/>
    </xf>
    <xf numFmtId="0" fontId="17" fillId="0" borderId="22" xfId="5" applyFont="1" applyBorder="1" applyAlignment="1">
      <alignment horizontal="left" vertical="center"/>
    </xf>
    <xf numFmtId="0" fontId="17" fillId="0" borderId="3" xfId="5" applyFont="1" applyBorder="1" applyAlignment="1">
      <alignment horizontal="left" vertical="center"/>
    </xf>
    <xf numFmtId="0" fontId="17" fillId="0" borderId="23" xfId="5" applyFont="1" applyBorder="1" applyAlignment="1">
      <alignment horizontal="left" vertical="center"/>
    </xf>
    <xf numFmtId="0" fontId="3" fillId="0" borderId="19" xfId="5" applyFont="1" applyBorder="1" applyAlignment="1">
      <alignment horizontal="center" vertical="center"/>
    </xf>
    <xf numFmtId="0" fontId="3" fillId="0" borderId="17" xfId="5" applyFont="1" applyBorder="1" applyAlignment="1">
      <alignment horizontal="center" vertical="center"/>
    </xf>
    <xf numFmtId="0" fontId="3" fillId="0" borderId="20" xfId="5" applyFont="1" applyBorder="1" applyAlignment="1">
      <alignment horizontal="center" vertical="center"/>
    </xf>
    <xf numFmtId="0" fontId="3" fillId="0" borderId="24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25" xfId="5" applyFont="1" applyBorder="1" applyAlignment="1">
      <alignment horizontal="center" vertical="center"/>
    </xf>
    <xf numFmtId="0" fontId="20" fillId="0" borderId="12" xfId="5" applyFont="1" applyBorder="1" applyAlignment="1">
      <alignment horizontal="left" vertical="top" wrapText="1"/>
    </xf>
    <xf numFmtId="0" fontId="20" fillId="0" borderId="26" xfId="5" applyFont="1" applyBorder="1" applyAlignment="1">
      <alignment horizontal="left" vertical="top" wrapText="1"/>
    </xf>
    <xf numFmtId="0" fontId="24" fillId="0" borderId="4" xfId="5" quotePrefix="1" applyFont="1" applyBorder="1" applyAlignment="1">
      <alignment horizontal="center" vertical="center"/>
    </xf>
    <xf numFmtId="0" fontId="24" fillId="0" borderId="9" xfId="5" applyFont="1" applyBorder="1" applyAlignment="1">
      <alignment horizontal="center" vertical="center"/>
    </xf>
    <xf numFmtId="0" fontId="20" fillId="0" borderId="4" xfId="5" applyFont="1" applyBorder="1" applyAlignment="1">
      <alignment horizontal="left" vertical="top"/>
    </xf>
    <xf numFmtId="0" fontId="20" fillId="0" borderId="5" xfId="5" applyFont="1" applyBorder="1" applyAlignment="1">
      <alignment horizontal="left" vertical="top"/>
    </xf>
    <xf numFmtId="0" fontId="20" fillId="0" borderId="13" xfId="5" applyFont="1" applyBorder="1" applyAlignment="1">
      <alignment horizontal="left" vertical="top"/>
    </xf>
    <xf numFmtId="0" fontId="20" fillId="0" borderId="14" xfId="5" applyFont="1" applyBorder="1" applyAlignment="1">
      <alignment horizontal="center" vertical="top"/>
    </xf>
    <xf numFmtId="0" fontId="20" fillId="0" borderId="5" xfId="5" applyFont="1" applyBorder="1" applyAlignment="1">
      <alignment horizontal="center" vertical="top"/>
    </xf>
    <xf numFmtId="0" fontId="20" fillId="0" borderId="6" xfId="5" applyFont="1" applyBorder="1" applyAlignment="1">
      <alignment horizontal="center" vertical="top"/>
    </xf>
    <xf numFmtId="0" fontId="20" fillId="0" borderId="4" xfId="5" applyFont="1" applyBorder="1" applyAlignment="1">
      <alignment horizontal="left" vertical="top" wrapText="1"/>
    </xf>
    <xf numFmtId="0" fontId="20" fillId="0" borderId="5" xfId="5" applyFont="1" applyBorder="1" applyAlignment="1">
      <alignment horizontal="left" vertical="top" wrapText="1"/>
    </xf>
    <xf numFmtId="0" fontId="20" fillId="0" borderId="6" xfId="5" applyFont="1" applyBorder="1" applyAlignment="1">
      <alignment horizontal="left" vertical="top" wrapText="1"/>
    </xf>
    <xf numFmtId="0" fontId="18" fillId="0" borderId="21" xfId="5" applyFont="1" applyBorder="1" applyAlignment="1">
      <alignment horizontal="left" vertical="top" wrapText="1"/>
    </xf>
    <xf numFmtId="0" fontId="24" fillId="0" borderId="7" xfId="5" applyFont="1" applyBorder="1" applyAlignment="1">
      <alignment horizontal="center" vertical="center" wrapText="1"/>
    </xf>
    <xf numFmtId="0" fontId="24" fillId="0" borderId="0" xfId="5" applyFont="1" applyAlignment="1">
      <alignment horizontal="center" vertical="center" wrapText="1"/>
    </xf>
    <xf numFmtId="0" fontId="24" fillId="0" borderId="8" xfId="5" applyFont="1" applyBorder="1" applyAlignment="1">
      <alignment horizontal="center" vertical="center" wrapText="1"/>
    </xf>
    <xf numFmtId="0" fontId="24" fillId="0" borderId="9" xfId="5" applyFont="1" applyBorder="1" applyAlignment="1">
      <alignment horizontal="center" vertical="center" wrapText="1"/>
    </xf>
    <xf numFmtId="0" fontId="24" fillId="0" borderId="10" xfId="5" applyFont="1" applyBorder="1" applyAlignment="1">
      <alignment horizontal="center" vertical="center" wrapText="1"/>
    </xf>
    <xf numFmtId="0" fontId="24" fillId="0" borderId="11" xfId="5" applyFont="1" applyBorder="1" applyAlignment="1">
      <alignment horizontal="center" vertical="center" wrapText="1"/>
    </xf>
    <xf numFmtId="0" fontId="19" fillId="0" borderId="5" xfId="5" applyFont="1" applyBorder="1" applyAlignment="1">
      <alignment horizontal="center" vertical="top" wrapText="1"/>
    </xf>
    <xf numFmtId="0" fontId="19" fillId="0" borderId="5" xfId="5" applyFont="1" applyBorder="1" applyAlignment="1">
      <alignment horizontal="center" vertical="top"/>
    </xf>
    <xf numFmtId="0" fontId="19" fillId="0" borderId="6" xfId="5" applyFont="1" applyBorder="1" applyAlignment="1">
      <alignment horizontal="center" vertical="top"/>
    </xf>
    <xf numFmtId="0" fontId="19" fillId="0" borderId="0" xfId="5" applyFont="1" applyAlignment="1">
      <alignment horizontal="center" vertical="top"/>
    </xf>
    <xf numFmtId="0" fontId="19" fillId="0" borderId="8" xfId="5" applyFont="1" applyBorder="1" applyAlignment="1">
      <alignment horizontal="center" vertical="top"/>
    </xf>
    <xf numFmtId="0" fontId="19" fillId="0" borderId="10" xfId="5" applyFont="1" applyBorder="1" applyAlignment="1">
      <alignment horizontal="center" vertical="top"/>
    </xf>
    <xf numFmtId="0" fontId="19" fillId="0" borderId="11" xfId="5" applyFont="1" applyBorder="1" applyAlignment="1">
      <alignment horizontal="center" vertical="top"/>
    </xf>
    <xf numFmtId="0" fontId="21" fillId="0" borderId="7" xfId="5" applyFont="1" applyBorder="1" applyAlignment="1">
      <alignment horizontal="center" vertical="center" wrapText="1"/>
    </xf>
    <xf numFmtId="0" fontId="21" fillId="0" borderId="0" xfId="5" applyFont="1" applyAlignment="1">
      <alignment horizontal="center" vertical="center" wrapText="1"/>
    </xf>
    <xf numFmtId="0" fontId="21" fillId="0" borderId="8" xfId="5" applyFont="1" applyBorder="1" applyAlignment="1">
      <alignment horizontal="center" vertical="center" wrapText="1"/>
    </xf>
    <xf numFmtId="0" fontId="21" fillId="0" borderId="9" xfId="5" applyFont="1" applyBorder="1" applyAlignment="1">
      <alignment horizontal="center" vertical="center" wrapText="1"/>
    </xf>
    <xf numFmtId="0" fontId="21" fillId="0" borderId="10" xfId="5" applyFont="1" applyBorder="1" applyAlignment="1">
      <alignment horizontal="center" vertical="center" wrapText="1"/>
    </xf>
    <xf numFmtId="0" fontId="21" fillId="0" borderId="11" xfId="5" applyFont="1" applyBorder="1" applyAlignment="1">
      <alignment horizontal="center" vertical="center" wrapText="1"/>
    </xf>
    <xf numFmtId="0" fontId="23" fillId="0" borderId="7" xfId="5" applyFont="1" applyBorder="1" applyAlignment="1">
      <alignment horizontal="center" wrapText="1"/>
    </xf>
    <xf numFmtId="0" fontId="23" fillId="0" borderId="0" xfId="5" applyFont="1" applyAlignment="1">
      <alignment horizontal="center" wrapText="1"/>
    </xf>
    <xf numFmtId="0" fontId="23" fillId="0" borderId="8" xfId="5" applyFont="1" applyBorder="1" applyAlignment="1">
      <alignment horizontal="center" wrapText="1"/>
    </xf>
    <xf numFmtId="0" fontId="23" fillId="0" borderId="9" xfId="5" applyFont="1" applyBorder="1" applyAlignment="1">
      <alignment horizontal="center" wrapText="1"/>
    </xf>
    <xf numFmtId="0" fontId="23" fillId="0" borderId="10" xfId="5" applyFont="1" applyBorder="1" applyAlignment="1">
      <alignment horizontal="center" wrapText="1"/>
    </xf>
    <xf numFmtId="0" fontId="23" fillId="0" borderId="11" xfId="5" applyFont="1" applyBorder="1" applyAlignment="1">
      <alignment horizontal="center" wrapText="1"/>
    </xf>
  </cellXfs>
  <cellStyles count="6">
    <cellStyle name="Navadno" xfId="0" builtinId="0"/>
    <cellStyle name="Navadno 2 2" xfId="1" xr:uid="{00000000-0005-0000-0000-000001000000}"/>
    <cellStyle name="Navadno 3 3" xfId="5" xr:uid="{4545677E-2389-439C-8607-9123F2D27B1D}"/>
    <cellStyle name="Navadno_TEMELJ ODKLOPNIKA 2 2" xfId="2" xr:uid="{00000000-0005-0000-0000-000002000000}"/>
    <cellStyle name="Valuta" xfId="3" builtinId="4"/>
    <cellStyle name="Valuta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498964</xdr:colOff>
      <xdr:row>39</xdr:row>
      <xdr:rowOff>139212</xdr:rowOff>
    </xdr:from>
    <xdr:to>
      <xdr:col>6</xdr:col>
      <xdr:colOff>146170</xdr:colOff>
      <xdr:row>42</xdr:row>
      <xdr:rowOff>62551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D9282BC0-3EE9-4FE8-B4FA-732C92D07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964" y="7197237"/>
          <a:ext cx="2095131" cy="466264"/>
        </a:xfrm>
        <a:prstGeom prst="rect">
          <a:avLst/>
        </a:prstGeom>
      </xdr:spPr>
    </xdr:pic>
    <xdr:clientData/>
  </xdr:twoCellAnchor>
  <xdr:twoCellAnchor>
    <xdr:from>
      <xdr:col>0</xdr:col>
      <xdr:colOff>483577</xdr:colOff>
      <xdr:row>42</xdr:row>
      <xdr:rowOff>65942</xdr:rowOff>
    </xdr:from>
    <xdr:to>
      <xdr:col>7</xdr:col>
      <xdr:colOff>109905</xdr:colOff>
      <xdr:row>43</xdr:row>
      <xdr:rowOff>153866</xdr:rowOff>
    </xdr:to>
    <xdr:sp macro="" textlink="">
      <xdr:nvSpPr>
        <xdr:cNvPr id="3" name="PoljeZBesedilom 2">
          <a:extLst>
            <a:ext uri="{FF2B5EF4-FFF2-40B4-BE49-F238E27FC236}">
              <a16:creationId xmlns:a16="http://schemas.microsoft.com/office/drawing/2014/main" id="{42EF0D6B-26B9-400A-A818-24FAC089A409}"/>
            </a:ext>
          </a:extLst>
        </xdr:cNvPr>
        <xdr:cNvSpPr txBox="1"/>
      </xdr:nvSpPr>
      <xdr:spPr>
        <a:xfrm>
          <a:off x="483577" y="7759211"/>
          <a:ext cx="2300655" cy="2710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l-SI" sz="800" b="1"/>
            <a:t>Projektiranje in svetovanje, Jernej Rebolj s.p.</a:t>
          </a:r>
        </a:p>
      </xdr:txBody>
    </xdr:sp>
    <xdr:clientData/>
  </xdr:twoCellAnchor>
  <xdr:twoCellAnchor editAs="oneCell">
    <xdr:from>
      <xdr:col>0</xdr:col>
      <xdr:colOff>117230</xdr:colOff>
      <xdr:row>35</xdr:row>
      <xdr:rowOff>36634</xdr:rowOff>
    </xdr:from>
    <xdr:to>
      <xdr:col>6</xdr:col>
      <xdr:colOff>213848</xdr:colOff>
      <xdr:row>37</xdr:row>
      <xdr:rowOff>175748</xdr:rowOff>
    </xdr:to>
    <xdr:pic>
      <xdr:nvPicPr>
        <xdr:cNvPr id="5" name="Slika 4">
          <a:extLst>
            <a:ext uri="{FF2B5EF4-FFF2-40B4-BE49-F238E27FC236}">
              <a16:creationId xmlns:a16="http://schemas.microsoft.com/office/drawing/2014/main" id="{A80FB086-9483-38D7-0AF5-052D9CD4A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230" y="6447692"/>
          <a:ext cx="2543810" cy="5054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ocuments/00_Delo/2021/DV%2020%20kV%20Diva&#269;a%20-%20Pivka/Delavni&#353;ka/ZBIR/KOSOVNICA/KOSOVNIC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Synology%20Drive/TROPS/PETROL%20Lopata/04_PZI/02_gradbeni%20del/PETROL_LOPATA_popisi_v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porabnik/Documents/00_Delo/2021/DV%2020%20kV%20Diva&#269;a%20-%20Pivka/Tehni&#269;no%20poro&#269;ilo/DIVA&#268;A%20PIVKA_popi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a"/>
      <sheetName val="elementi"/>
      <sheetName val="vijaki pregled"/>
      <sheetName val="vijaki"/>
      <sheetName val="List2"/>
    </sheetNames>
    <sheetDataSet>
      <sheetData sheetId="0"/>
      <sheetData sheetId="1">
        <row r="6">
          <cell r="V6" t="str">
            <v>L35x35x4</v>
          </cell>
          <cell r="W6">
            <v>2.1</v>
          </cell>
          <cell r="X6">
            <v>0.13600000000000001</v>
          </cell>
        </row>
        <row r="7">
          <cell r="V7" t="str">
            <v>L50x50x5</v>
          </cell>
          <cell r="W7">
            <v>3.77</v>
          </cell>
          <cell r="X7">
            <v>0.19400000000000001</v>
          </cell>
        </row>
        <row r="8">
          <cell r="V8" t="str">
            <v>L55x55x5</v>
          </cell>
          <cell r="W8">
            <v>4.18</v>
          </cell>
          <cell r="X8">
            <v>0.21299999999999999</v>
          </cell>
        </row>
        <row r="9">
          <cell r="V9" t="str">
            <v>L60x60x6</v>
          </cell>
          <cell r="W9">
            <v>5.42</v>
          </cell>
          <cell r="X9">
            <v>0.23300000000000001</v>
          </cell>
        </row>
        <row r="10">
          <cell r="V10" t="str">
            <v>L70x70x7</v>
          </cell>
          <cell r="W10">
            <v>7.38</v>
          </cell>
          <cell r="X10">
            <v>0.27200000000000002</v>
          </cell>
        </row>
        <row r="11">
          <cell r="V11" t="str">
            <v>L80x80x8</v>
          </cell>
          <cell r="W11">
            <v>9.0299999999999994</v>
          </cell>
          <cell r="X11">
            <v>0.29099999999999998</v>
          </cell>
        </row>
        <row r="12">
          <cell r="V12" t="str">
            <v>L100x100x10</v>
          </cell>
          <cell r="W12">
            <v>15.1</v>
          </cell>
          <cell r="X12">
            <v>0.39</v>
          </cell>
        </row>
        <row r="13">
          <cell r="V13" t="str">
            <v>L110x110x12</v>
          </cell>
          <cell r="W13">
            <v>19.7</v>
          </cell>
          <cell r="X13">
            <v>0.43</v>
          </cell>
        </row>
        <row r="14">
          <cell r="V14" t="str">
            <v>UPN65</v>
          </cell>
          <cell r="W14">
            <v>7.09</v>
          </cell>
          <cell r="X14">
            <v>0.27300000000000002</v>
          </cell>
        </row>
        <row r="15">
          <cell r="V15" t="str">
            <v>UPN80</v>
          </cell>
          <cell r="W15">
            <v>8.64</v>
          </cell>
          <cell r="X15">
            <v>0.312</v>
          </cell>
        </row>
        <row r="16">
          <cell r="V16" t="str">
            <v>UPE120</v>
          </cell>
          <cell r="W16">
            <v>13.4</v>
          </cell>
          <cell r="X16">
            <v>0.434</v>
          </cell>
        </row>
      </sheetData>
      <sheetData sheetId="2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a 1"/>
      <sheetName val="Rek 1"/>
      <sheetName val="Splošne opombe 1"/>
      <sheetName val="I. PRIPR. IN RUŠ. DELA"/>
      <sheetName val="II. UREDITEV POVRŠIN"/>
      <sheetName val="III. TP in AB jaški"/>
      <sheetName val="IV. TEMELJI POLNILNIH POSTAJ"/>
      <sheetName val="V. METEORNA KAN."/>
      <sheetName val="VII. RAZVOD DO POLNILNIH POS"/>
      <sheetName val="VIII. PROMETNA SIGNALIZACIJA "/>
      <sheetName val="IX. RAZNO"/>
      <sheetName val="naslovna 2"/>
      <sheetName val="Rek 2"/>
      <sheetName val="Splošne opombe 2"/>
      <sheetName val="VI. 20 kV ELEKTRO KAN"/>
      <sheetName val="baz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3">
          <cell r="C3">
            <v>130</v>
          </cell>
        </row>
        <row r="10">
          <cell r="C10">
            <v>235</v>
          </cell>
        </row>
        <row r="12">
          <cell r="C12">
            <v>15</v>
          </cell>
        </row>
        <row r="14">
          <cell r="C14">
            <v>60</v>
          </cell>
        </row>
        <row r="19">
          <cell r="C19">
            <v>4</v>
          </cell>
        </row>
        <row r="20">
          <cell r="C20">
            <v>2</v>
          </cell>
        </row>
        <row r="21">
          <cell r="C21">
            <v>5</v>
          </cell>
        </row>
        <row r="22">
          <cell r="C22">
            <v>1</v>
          </cell>
        </row>
        <row r="23">
          <cell r="C23">
            <v>3</v>
          </cell>
        </row>
        <row r="24">
          <cell r="C24">
            <v>2</v>
          </cell>
        </row>
        <row r="25">
          <cell r="C25">
            <v>4</v>
          </cell>
        </row>
        <row r="26">
          <cell r="C26">
            <v>1</v>
          </cell>
        </row>
        <row r="30">
          <cell r="C30">
            <v>235</v>
          </cell>
        </row>
        <row r="31">
          <cell r="C31">
            <v>264</v>
          </cell>
        </row>
        <row r="33">
          <cell r="C33">
            <v>56</v>
          </cell>
        </row>
        <row r="34">
          <cell r="C34">
            <v>58</v>
          </cell>
        </row>
        <row r="38">
          <cell r="C38">
            <v>15</v>
          </cell>
        </row>
        <row r="59">
          <cell r="C59">
            <v>39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slovna"/>
      <sheetName val="rek"/>
      <sheetName val="uvod"/>
      <sheetName val="gradbena"/>
      <sheetName val="jeklo izd.&amp;dob."/>
      <sheetName val="jeklo montaža"/>
      <sheetName val="elektromotaža"/>
    </sheetNames>
    <sheetDataSet>
      <sheetData sheetId="0" refreshError="1"/>
      <sheetData sheetId="1" refreshError="1"/>
      <sheetData sheetId="2" refreshError="1"/>
      <sheetData sheetId="3">
        <row r="111">
          <cell r="F111">
            <v>0</v>
          </cell>
        </row>
      </sheetData>
      <sheetData sheetId="4">
        <row r="17">
          <cell r="F17">
            <v>0</v>
          </cell>
        </row>
      </sheetData>
      <sheetData sheetId="5">
        <row r="17">
          <cell r="F17">
            <v>0</v>
          </cell>
        </row>
      </sheetData>
      <sheetData sheetId="6">
        <row r="84">
          <cell r="F84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562E-EB05-4DA9-A442-FE6E6A3880B3}">
  <sheetPr>
    <pageSetUpPr fitToPage="1"/>
  </sheetPr>
  <dimension ref="A34:V55"/>
  <sheetViews>
    <sheetView view="pageBreakPreview" topLeftCell="A28" zoomScale="130" zoomScaleNormal="100" zoomScaleSheetLayoutView="130" workbookViewId="0">
      <selection activeCell="Y51" sqref="Y51"/>
    </sheetView>
  </sheetViews>
  <sheetFormatPr defaultColWidth="9.140625" defaultRowHeight="14.25" customHeight="1" x14ac:dyDescent="0.2"/>
  <cols>
    <col min="1" max="1" width="8.7109375" style="33" customWidth="1"/>
    <col min="2" max="4" width="6.140625" style="34" customWidth="1"/>
    <col min="5" max="5" width="6.140625" style="35" customWidth="1"/>
    <col min="6" max="7" width="3.42578125" style="35" customWidth="1"/>
    <col min="8" max="8" width="3.42578125" style="34" customWidth="1"/>
    <col min="9" max="9" width="6.85546875" style="36" customWidth="1"/>
    <col min="10" max="20" width="3.28515625" style="34" customWidth="1"/>
    <col min="21" max="21" width="4" style="34" customWidth="1"/>
    <col min="22" max="22" width="4.42578125" style="34" customWidth="1"/>
    <col min="23" max="16384" width="9.140625" style="34"/>
  </cols>
  <sheetData>
    <row r="34" spans="1:22" ht="14.25" customHeight="1" thickBot="1" x14ac:dyDescent="0.25"/>
    <row r="35" spans="1:22" ht="14.25" customHeight="1" x14ac:dyDescent="0.2">
      <c r="A35" s="37" t="s">
        <v>99</v>
      </c>
      <c r="B35" s="149"/>
      <c r="C35" s="150"/>
      <c r="D35" s="150"/>
      <c r="E35" s="150"/>
      <c r="F35" s="150"/>
      <c r="G35" s="150"/>
      <c r="H35" s="151"/>
      <c r="I35" s="139" t="s">
        <v>100</v>
      </c>
      <c r="J35" s="140"/>
      <c r="K35" s="140"/>
      <c r="L35" s="140"/>
      <c r="M35" s="140"/>
      <c r="N35" s="140"/>
      <c r="O35" s="140"/>
      <c r="P35" s="140"/>
      <c r="Q35" s="140"/>
      <c r="R35" s="140"/>
      <c r="S35" s="140"/>
      <c r="T35" s="140"/>
      <c r="U35" s="140"/>
      <c r="V35" s="141"/>
    </row>
    <row r="36" spans="1:22" ht="14.25" customHeight="1" x14ac:dyDescent="0.2">
      <c r="A36" s="38"/>
      <c r="B36" s="152"/>
      <c r="C36" s="152"/>
      <c r="D36" s="152"/>
      <c r="E36" s="152"/>
      <c r="F36" s="152"/>
      <c r="G36" s="152"/>
      <c r="H36" s="153"/>
      <c r="I36" s="156" t="s">
        <v>88</v>
      </c>
      <c r="J36" s="157"/>
      <c r="K36" s="157"/>
      <c r="L36" s="157"/>
      <c r="M36" s="157"/>
      <c r="N36" s="157"/>
      <c r="O36" s="157"/>
      <c r="P36" s="157"/>
      <c r="Q36" s="157"/>
      <c r="R36" s="157"/>
      <c r="S36" s="157"/>
      <c r="T36" s="157"/>
      <c r="U36" s="157"/>
      <c r="V36" s="158"/>
    </row>
    <row r="37" spans="1:22" s="40" customFormat="1" ht="14.25" customHeight="1" x14ac:dyDescent="0.2">
      <c r="A37" s="39"/>
      <c r="B37" s="152"/>
      <c r="C37" s="152"/>
      <c r="D37" s="152"/>
      <c r="E37" s="152"/>
      <c r="F37" s="152"/>
      <c r="G37" s="152"/>
      <c r="H37" s="153"/>
      <c r="I37" s="156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8"/>
    </row>
    <row r="38" spans="1:22" s="40" customFormat="1" ht="14.25" customHeight="1" x14ac:dyDescent="0.2">
      <c r="A38" s="39"/>
      <c r="B38" s="152"/>
      <c r="C38" s="152"/>
      <c r="D38" s="152"/>
      <c r="E38" s="152"/>
      <c r="F38" s="152"/>
      <c r="G38" s="152"/>
      <c r="H38" s="153"/>
      <c r="I38" s="156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8"/>
    </row>
    <row r="39" spans="1:22" s="40" customFormat="1" ht="14.25" customHeight="1" thickBot="1" x14ac:dyDescent="0.25">
      <c r="A39" s="41"/>
      <c r="B39" s="154"/>
      <c r="C39" s="154"/>
      <c r="D39" s="154"/>
      <c r="E39" s="154"/>
      <c r="F39" s="154"/>
      <c r="G39" s="154"/>
      <c r="H39" s="155"/>
      <c r="I39" s="159"/>
      <c r="J39" s="160"/>
      <c r="K39" s="160"/>
      <c r="L39" s="160"/>
      <c r="M39" s="160"/>
      <c r="N39" s="160"/>
      <c r="O39" s="160"/>
      <c r="P39" s="160"/>
      <c r="Q39" s="160"/>
      <c r="R39" s="160"/>
      <c r="S39" s="160"/>
      <c r="T39" s="160"/>
      <c r="U39" s="160"/>
      <c r="V39" s="161"/>
    </row>
    <row r="40" spans="1:22" s="40" customFormat="1" ht="14.25" customHeight="1" x14ac:dyDescent="0.2">
      <c r="A40" s="37" t="s">
        <v>101</v>
      </c>
      <c r="B40" s="42" t="s">
        <v>102</v>
      </c>
      <c r="C40" s="43"/>
      <c r="D40" s="43"/>
      <c r="E40" s="43"/>
      <c r="F40" s="43"/>
      <c r="G40" s="43"/>
      <c r="H40" s="44"/>
      <c r="I40" s="139" t="s">
        <v>103</v>
      </c>
      <c r="J40" s="140"/>
      <c r="K40" s="140"/>
      <c r="L40" s="140"/>
      <c r="M40" s="140"/>
      <c r="N40" s="140"/>
      <c r="O40" s="140"/>
      <c r="P40" s="140"/>
      <c r="Q40" s="140"/>
      <c r="R40" s="140"/>
      <c r="S40" s="140"/>
      <c r="T40" s="140"/>
      <c r="U40" s="140"/>
      <c r="V40" s="141"/>
    </row>
    <row r="41" spans="1:22" s="40" customFormat="1" ht="14.25" customHeight="1" x14ac:dyDescent="0.2">
      <c r="A41" s="162"/>
      <c r="B41" s="163"/>
      <c r="C41" s="163"/>
      <c r="D41" s="163"/>
      <c r="E41" s="163"/>
      <c r="F41" s="163"/>
      <c r="G41" s="163"/>
      <c r="H41" s="164"/>
      <c r="I41" s="156" t="s">
        <v>123</v>
      </c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8"/>
    </row>
    <row r="42" spans="1:22" s="40" customFormat="1" ht="14.25" customHeight="1" x14ac:dyDescent="0.2">
      <c r="A42" s="162"/>
      <c r="B42" s="163"/>
      <c r="C42" s="163"/>
      <c r="D42" s="163"/>
      <c r="E42" s="163"/>
      <c r="F42" s="163"/>
      <c r="G42" s="163"/>
      <c r="H42" s="164"/>
      <c r="I42" s="156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8"/>
    </row>
    <row r="43" spans="1:22" s="40" customFormat="1" ht="14.25" customHeight="1" x14ac:dyDescent="0.2">
      <c r="A43" s="162"/>
      <c r="B43" s="163"/>
      <c r="C43" s="163"/>
      <c r="D43" s="163"/>
      <c r="E43" s="163"/>
      <c r="F43" s="163"/>
      <c r="G43" s="163"/>
      <c r="H43" s="164"/>
      <c r="I43" s="156"/>
      <c r="J43" s="157"/>
      <c r="K43" s="157"/>
      <c r="L43" s="157"/>
      <c r="M43" s="157"/>
      <c r="N43" s="157"/>
      <c r="O43" s="157"/>
      <c r="P43" s="157"/>
      <c r="Q43" s="157"/>
      <c r="R43" s="157"/>
      <c r="S43" s="157"/>
      <c r="T43" s="157"/>
      <c r="U43" s="157"/>
      <c r="V43" s="158"/>
    </row>
    <row r="44" spans="1:22" s="40" customFormat="1" ht="14.25" customHeight="1" thickBot="1" x14ac:dyDescent="0.25">
      <c r="A44" s="165"/>
      <c r="B44" s="166"/>
      <c r="C44" s="166"/>
      <c r="D44" s="166"/>
      <c r="E44" s="166"/>
      <c r="F44" s="166"/>
      <c r="G44" s="166"/>
      <c r="H44" s="167"/>
      <c r="I44" s="159"/>
      <c r="J44" s="160"/>
      <c r="K44" s="160"/>
      <c r="L44" s="160"/>
      <c r="M44" s="160"/>
      <c r="N44" s="160"/>
      <c r="O44" s="160"/>
      <c r="P44" s="160"/>
      <c r="Q44" s="160"/>
      <c r="R44" s="160"/>
      <c r="S44" s="160"/>
      <c r="T44" s="160"/>
      <c r="U44" s="160"/>
      <c r="V44" s="161"/>
    </row>
    <row r="45" spans="1:22" s="40" customFormat="1" ht="14.25" customHeight="1" x14ac:dyDescent="0.2">
      <c r="A45" s="45"/>
      <c r="B45" s="133" t="s">
        <v>104</v>
      </c>
      <c r="C45" s="134"/>
      <c r="D45" s="134"/>
      <c r="E45" s="135"/>
      <c r="F45" s="136" t="s">
        <v>105</v>
      </c>
      <c r="G45" s="137"/>
      <c r="H45" s="138"/>
      <c r="I45" s="139" t="s">
        <v>106</v>
      </c>
      <c r="J45" s="140"/>
      <c r="K45" s="140"/>
      <c r="L45" s="140"/>
      <c r="M45" s="140"/>
      <c r="N45" s="140"/>
      <c r="O45" s="140"/>
      <c r="P45" s="140"/>
      <c r="Q45" s="140"/>
      <c r="R45" s="140"/>
      <c r="S45" s="140"/>
      <c r="T45" s="140"/>
      <c r="U45" s="140"/>
      <c r="V45" s="141"/>
    </row>
    <row r="46" spans="1:22" s="40" customFormat="1" ht="14.25" customHeight="1" x14ac:dyDescent="0.2">
      <c r="A46" s="115" t="s">
        <v>107</v>
      </c>
      <c r="B46" s="117" t="s">
        <v>110</v>
      </c>
      <c r="C46" s="118"/>
      <c r="D46" s="118"/>
      <c r="E46" s="119"/>
      <c r="F46" s="123" t="s">
        <v>111</v>
      </c>
      <c r="G46" s="124"/>
      <c r="H46" s="125"/>
      <c r="I46" s="143" t="s">
        <v>108</v>
      </c>
      <c r="J46" s="144"/>
      <c r="K46" s="144"/>
      <c r="L46" s="144"/>
      <c r="M46" s="144"/>
      <c r="N46" s="144"/>
      <c r="O46" s="144"/>
      <c r="P46" s="144"/>
      <c r="Q46" s="144"/>
      <c r="R46" s="144"/>
      <c r="S46" s="144"/>
      <c r="T46" s="144"/>
      <c r="U46" s="144"/>
      <c r="V46" s="145"/>
    </row>
    <row r="47" spans="1:22" s="40" customFormat="1" ht="14.25" customHeight="1" x14ac:dyDescent="0.2">
      <c r="A47" s="142"/>
      <c r="B47" s="120"/>
      <c r="C47" s="121"/>
      <c r="D47" s="121"/>
      <c r="E47" s="122"/>
      <c r="F47" s="126"/>
      <c r="G47" s="127"/>
      <c r="H47" s="128"/>
      <c r="I47" s="143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  <c r="V47" s="145"/>
    </row>
    <row r="48" spans="1:22" s="40" customFormat="1" ht="14.25" customHeight="1" x14ac:dyDescent="0.2">
      <c r="A48" s="115" t="s">
        <v>109</v>
      </c>
      <c r="B48" s="117" t="s">
        <v>110</v>
      </c>
      <c r="C48" s="118"/>
      <c r="D48" s="118"/>
      <c r="E48" s="119"/>
      <c r="F48" s="123" t="s">
        <v>111</v>
      </c>
      <c r="G48" s="124"/>
      <c r="H48" s="125"/>
      <c r="I48" s="143"/>
      <c r="J48" s="144"/>
      <c r="K48" s="144"/>
      <c r="L48" s="144"/>
      <c r="M48" s="144"/>
      <c r="N48" s="144"/>
      <c r="O48" s="144"/>
      <c r="P48" s="144"/>
      <c r="Q48" s="144"/>
      <c r="R48" s="144"/>
      <c r="S48" s="144"/>
      <c r="T48" s="144"/>
      <c r="U48" s="144"/>
      <c r="V48" s="145"/>
    </row>
    <row r="49" spans="1:22" s="40" customFormat="1" ht="14.25" customHeight="1" thickBot="1" x14ac:dyDescent="0.25">
      <c r="A49" s="142"/>
      <c r="B49" s="120"/>
      <c r="C49" s="121"/>
      <c r="D49" s="121"/>
      <c r="E49" s="122"/>
      <c r="F49" s="126"/>
      <c r="G49" s="127"/>
      <c r="H49" s="128"/>
      <c r="I49" s="146"/>
      <c r="J49" s="147"/>
      <c r="K49" s="147"/>
      <c r="L49" s="147"/>
      <c r="M49" s="147"/>
      <c r="N49" s="147"/>
      <c r="O49" s="147"/>
      <c r="P49" s="147"/>
      <c r="Q49" s="147"/>
      <c r="R49" s="147"/>
      <c r="S49" s="147"/>
      <c r="T49" s="147"/>
      <c r="U49" s="147"/>
      <c r="V49" s="148"/>
    </row>
    <row r="50" spans="1:22" s="40" customFormat="1" ht="14.25" customHeight="1" x14ac:dyDescent="0.2">
      <c r="A50" s="115" t="s">
        <v>112</v>
      </c>
      <c r="B50" s="117" t="s">
        <v>110</v>
      </c>
      <c r="C50" s="118"/>
      <c r="D50" s="118"/>
      <c r="E50" s="119"/>
      <c r="F50" s="123" t="s">
        <v>111</v>
      </c>
      <c r="G50" s="124"/>
      <c r="H50" s="125"/>
      <c r="I50" s="129" t="s">
        <v>113</v>
      </c>
      <c r="J50" s="131" t="s">
        <v>124</v>
      </c>
      <c r="K50" s="100"/>
      <c r="L50" s="100"/>
      <c r="M50" s="100"/>
      <c r="N50" s="100"/>
      <c r="O50" s="101"/>
      <c r="P50" s="104" t="s">
        <v>114</v>
      </c>
      <c r="Q50" s="105"/>
      <c r="R50" s="100" t="s">
        <v>115</v>
      </c>
      <c r="S50" s="101"/>
      <c r="T50" s="104" t="s">
        <v>116</v>
      </c>
      <c r="U50" s="105"/>
      <c r="V50" s="108" t="s">
        <v>139</v>
      </c>
    </row>
    <row r="51" spans="1:22" s="40" customFormat="1" ht="14.25" customHeight="1" thickBot="1" x14ac:dyDescent="0.25">
      <c r="A51" s="116"/>
      <c r="B51" s="120"/>
      <c r="C51" s="121"/>
      <c r="D51" s="121"/>
      <c r="E51" s="122"/>
      <c r="F51" s="126"/>
      <c r="G51" s="127"/>
      <c r="H51" s="128"/>
      <c r="I51" s="130"/>
      <c r="J51" s="132"/>
      <c r="K51" s="102"/>
      <c r="L51" s="102"/>
      <c r="M51" s="102"/>
      <c r="N51" s="102"/>
      <c r="O51" s="103"/>
      <c r="P51" s="106"/>
      <c r="Q51" s="107"/>
      <c r="R51" s="102"/>
      <c r="S51" s="103"/>
      <c r="T51" s="106"/>
      <c r="U51" s="107"/>
      <c r="V51" s="109"/>
    </row>
    <row r="52" spans="1:22" s="40" customFormat="1" ht="27.75" customHeight="1" thickBot="1" x14ac:dyDescent="0.25">
      <c r="A52" s="46" t="s">
        <v>117</v>
      </c>
      <c r="B52" s="110">
        <v>45778</v>
      </c>
      <c r="C52" s="110"/>
      <c r="D52" s="111"/>
      <c r="E52" s="47" t="s">
        <v>118</v>
      </c>
      <c r="F52" s="112" t="s">
        <v>119</v>
      </c>
      <c r="G52" s="113"/>
      <c r="H52" s="114"/>
      <c r="I52" s="48" t="s">
        <v>120</v>
      </c>
      <c r="J52" s="49"/>
      <c r="K52" s="50"/>
      <c r="L52" s="50"/>
      <c r="M52" s="50"/>
      <c r="N52" s="51"/>
      <c r="O52" s="51">
        <v>7</v>
      </c>
      <c r="P52" s="51" t="s">
        <v>121</v>
      </c>
      <c r="Q52" s="50">
        <v>0</v>
      </c>
      <c r="R52" s="50">
        <v>1</v>
      </c>
      <c r="S52" s="50" t="s">
        <v>122</v>
      </c>
      <c r="T52" s="50">
        <v>2</v>
      </c>
      <c r="U52" s="50">
        <v>0</v>
      </c>
      <c r="V52" s="52">
        <v>1</v>
      </c>
    </row>
    <row r="53" spans="1:22" s="40" customFormat="1" ht="14.25" customHeight="1" x14ac:dyDescent="0.2">
      <c r="A53" s="53"/>
      <c r="E53" s="54"/>
      <c r="F53" s="54"/>
      <c r="G53" s="54"/>
      <c r="I53" s="55"/>
    </row>
    <row r="54" spans="1:22" s="40" customFormat="1" ht="14.25" customHeight="1" x14ac:dyDescent="0.2">
      <c r="A54" s="53"/>
      <c r="I54" s="55"/>
    </row>
    <row r="55" spans="1:22" s="40" customFormat="1" ht="14.25" customHeight="1" x14ac:dyDescent="0.2">
      <c r="A55" s="53"/>
      <c r="E55" s="54"/>
      <c r="F55" s="54"/>
      <c r="G55" s="54"/>
      <c r="I55" s="55"/>
    </row>
  </sheetData>
  <mergeCells count="27">
    <mergeCell ref="B35:H39"/>
    <mergeCell ref="I35:V35"/>
    <mergeCell ref="I36:V39"/>
    <mergeCell ref="I40:V40"/>
    <mergeCell ref="A41:H44"/>
    <mergeCell ref="I41:V44"/>
    <mergeCell ref="B45:E45"/>
    <mergeCell ref="F45:H45"/>
    <mergeCell ref="I45:V45"/>
    <mergeCell ref="A46:A47"/>
    <mergeCell ref="B46:E47"/>
    <mergeCell ref="F46:H47"/>
    <mergeCell ref="I46:V49"/>
    <mergeCell ref="A48:A49"/>
    <mergeCell ref="B48:E49"/>
    <mergeCell ref="F48:H49"/>
    <mergeCell ref="A50:A51"/>
    <mergeCell ref="B50:E51"/>
    <mergeCell ref="F50:H51"/>
    <mergeCell ref="I50:I51"/>
    <mergeCell ref="J50:O51"/>
    <mergeCell ref="R50:S51"/>
    <mergeCell ref="T50:U51"/>
    <mergeCell ref="V50:V51"/>
    <mergeCell ref="B52:D52"/>
    <mergeCell ref="F52:H52"/>
    <mergeCell ref="P50:Q51"/>
  </mergeCells>
  <pageMargins left="0.98425196850393704" right="0.39370078740157483" top="1.1811023622047245" bottom="0.43307086614173229" header="0.39370078740157483" footer="0.27559055118110237"/>
  <pageSetup paperSize="9" scale="92" firstPageNumber="4" fitToHeight="0" orientation="portrait" horizontalDpi="300" verticalDpi="300" r:id="rId1"/>
  <headerFooter alignWithMargins="0">
    <oddHeader xml:space="preserve">&amp;L    &amp;G&amp;R&amp;"Arial,Krepko"Projektiranje in svetovanje, Jernej Rebolj s.p.
Osredke 36, 1262 Dol pri Ljubljani&amp;"Arial,Običajno"
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FE9D2C-5A12-420F-A179-7BFC1CE1C2B6}">
  <sheetPr>
    <pageSetUpPr fitToPage="1"/>
  </sheetPr>
  <dimension ref="A1:E40"/>
  <sheetViews>
    <sheetView view="pageBreakPreview" zoomScaleNormal="100" zoomScaleSheetLayoutView="100" workbookViewId="0">
      <selection activeCell="Y51" sqref="Y51"/>
    </sheetView>
  </sheetViews>
  <sheetFormatPr defaultColWidth="9.140625" defaultRowHeight="15" x14ac:dyDescent="0.25"/>
  <cols>
    <col min="1" max="1" width="4.28515625" style="26" customWidth="1"/>
    <col min="2" max="2" width="46.7109375" style="19" customWidth="1"/>
    <col min="3" max="3" width="6" style="26" customWidth="1"/>
    <col min="4" max="4" width="11.42578125" style="10" customWidth="1"/>
    <col min="5" max="5" width="12.85546875" style="10" customWidth="1"/>
    <col min="6" max="6" width="20" style="10" customWidth="1"/>
    <col min="7" max="7" width="43.5703125" style="10" customWidth="1"/>
    <col min="8" max="8" width="9.140625" style="10" customWidth="1"/>
    <col min="9" max="9" width="9.140625" style="10"/>
    <col min="10" max="10" width="9.85546875" style="10" customWidth="1"/>
    <col min="11" max="16384" width="9.140625" style="10"/>
  </cols>
  <sheetData>
    <row r="1" spans="1:5" s="4" customFormat="1" x14ac:dyDescent="0.25">
      <c r="B1" s="15" t="s">
        <v>5</v>
      </c>
      <c r="C1" s="22"/>
      <c r="D1" s="3"/>
      <c r="E1" s="3"/>
    </row>
    <row r="2" spans="1:5" s="4" customFormat="1" ht="23.25" x14ac:dyDescent="0.35">
      <c r="A2" s="22"/>
      <c r="B2" s="31" t="s">
        <v>88</v>
      </c>
      <c r="C2" s="22"/>
      <c r="D2" s="3"/>
      <c r="E2" s="3"/>
    </row>
    <row r="3" spans="1:5" s="4" customFormat="1" x14ac:dyDescent="0.25">
      <c r="A3" s="22"/>
      <c r="C3" s="22"/>
      <c r="D3" s="3"/>
      <c r="E3" s="3"/>
    </row>
    <row r="4" spans="1:5" s="4" customFormat="1" x14ac:dyDescent="0.25">
      <c r="A4" s="22"/>
      <c r="C4" s="22"/>
      <c r="D4" s="3"/>
      <c r="E4" s="3"/>
    </row>
    <row r="5" spans="1:5" s="4" customFormat="1" x14ac:dyDescent="0.25">
      <c r="A5" s="22"/>
      <c r="C5" s="22"/>
      <c r="D5" s="3"/>
      <c r="E5" s="3"/>
    </row>
    <row r="6" spans="1:5" s="4" customFormat="1" x14ac:dyDescent="0.25">
      <c r="A6" s="22"/>
      <c r="C6" s="22"/>
      <c r="D6" s="3"/>
      <c r="E6" s="3"/>
    </row>
    <row r="7" spans="1:5" s="4" customFormat="1" x14ac:dyDescent="0.25">
      <c r="A7" s="22"/>
      <c r="C7" s="22"/>
      <c r="D7" s="3"/>
      <c r="E7" s="3"/>
    </row>
    <row r="8" spans="1:5" s="4" customFormat="1" x14ac:dyDescent="0.25">
      <c r="A8" s="22"/>
      <c r="C8" s="22"/>
      <c r="D8" s="3"/>
      <c r="E8" s="3"/>
    </row>
    <row r="9" spans="1:5" s="4" customFormat="1" ht="18.75" x14ac:dyDescent="0.25">
      <c r="A9" s="22"/>
      <c r="B9" s="32" t="s">
        <v>4</v>
      </c>
      <c r="C9" s="22"/>
      <c r="D9" s="3"/>
      <c r="E9" s="3"/>
    </row>
    <row r="10" spans="1:5" s="4" customFormat="1" x14ac:dyDescent="0.25">
      <c r="A10" s="22"/>
      <c r="B10" s="5"/>
      <c r="C10" s="22"/>
      <c r="D10" s="3"/>
      <c r="E10" s="3"/>
    </row>
    <row r="11" spans="1:5" s="4" customFormat="1" x14ac:dyDescent="0.25">
      <c r="A11" s="22" t="s">
        <v>20</v>
      </c>
      <c r="B11" s="5" t="s">
        <v>20</v>
      </c>
      <c r="C11" s="22"/>
      <c r="D11" s="3"/>
      <c r="E11" s="3"/>
    </row>
    <row r="12" spans="1:5" s="4" customFormat="1" x14ac:dyDescent="0.25">
      <c r="A12" s="22"/>
      <c r="B12" s="6"/>
      <c r="C12" s="22"/>
      <c r="D12" s="3"/>
      <c r="E12" s="3"/>
    </row>
    <row r="13" spans="1:5" s="4" customFormat="1" x14ac:dyDescent="0.25">
      <c r="A13" s="23" t="str">
        <f>popis!A9</f>
        <v>1.</v>
      </c>
      <c r="B13" s="7" t="str">
        <f>popis!B9</f>
        <v>PRIPRAVLJALNA DELA</v>
      </c>
      <c r="C13" s="21"/>
      <c r="D13" s="3"/>
      <c r="E13" s="3">
        <f>popis!F15</f>
        <v>0</v>
      </c>
    </row>
    <row r="14" spans="1:5" s="4" customFormat="1" x14ac:dyDescent="0.25">
      <c r="A14" s="20"/>
      <c r="B14" s="6"/>
      <c r="C14" s="22"/>
      <c r="D14" s="3"/>
      <c r="E14" s="3"/>
    </row>
    <row r="15" spans="1:5" s="4" customFormat="1" x14ac:dyDescent="0.25">
      <c r="A15" s="23" t="str">
        <f>popis!A17</f>
        <v>2.</v>
      </c>
      <c r="B15" s="7" t="str">
        <f>popis!B17</f>
        <v>ZEMELJSKA DELA</v>
      </c>
      <c r="C15" s="21"/>
      <c r="D15" s="3"/>
      <c r="E15" s="3">
        <f>popis!F53</f>
        <v>0</v>
      </c>
    </row>
    <row r="16" spans="1:5" x14ac:dyDescent="0.25">
      <c r="A16" s="24"/>
      <c r="B16" s="8"/>
      <c r="C16" s="29"/>
      <c r="D16" s="9"/>
      <c r="E16" s="9"/>
    </row>
    <row r="17" spans="1:5" s="4" customFormat="1" x14ac:dyDescent="0.25">
      <c r="A17" s="23" t="str">
        <f>popis!A55</f>
        <v>3.</v>
      </c>
      <c r="B17" s="7" t="str">
        <f>popis!B55</f>
        <v>TEMELJ ZA STOLP</v>
      </c>
      <c r="C17" s="21"/>
      <c r="D17" s="3"/>
      <c r="E17" s="3">
        <f>popis!F75</f>
        <v>0</v>
      </c>
    </row>
    <row r="18" spans="1:5" x14ac:dyDescent="0.25">
      <c r="A18" s="24"/>
      <c r="B18" s="8"/>
      <c r="C18" s="29"/>
      <c r="D18" s="9"/>
      <c r="E18" s="9"/>
    </row>
    <row r="19" spans="1:5" s="4" customFormat="1" x14ac:dyDescent="0.25">
      <c r="A19" s="23" t="str">
        <f>popis!A77</f>
        <v>4.</v>
      </c>
      <c r="B19" s="7" t="str">
        <f>popis!B77</f>
        <v>OPORNI ZID</v>
      </c>
      <c r="C19" s="21"/>
      <c r="D19" s="3"/>
      <c r="E19" s="3">
        <f>popis!F99</f>
        <v>0</v>
      </c>
    </row>
    <row r="20" spans="1:5" s="4" customFormat="1" x14ac:dyDescent="0.25">
      <c r="A20" s="23"/>
      <c r="B20" s="7"/>
      <c r="C20" s="21"/>
      <c r="D20" s="3"/>
      <c r="E20" s="3"/>
    </row>
    <row r="21" spans="1:5" s="4" customFormat="1" x14ac:dyDescent="0.25">
      <c r="A21" s="23" t="str">
        <f>popis!A101</f>
        <v>5.</v>
      </c>
      <c r="B21" s="7" t="str">
        <f>popis!B101</f>
        <v>TALNA PLOŠČA V NAKLONU</v>
      </c>
      <c r="C21" s="21"/>
      <c r="D21" s="3"/>
      <c r="E21" s="3">
        <f>popis!F109</f>
        <v>0</v>
      </c>
    </row>
    <row r="22" spans="1:5" x14ac:dyDescent="0.25">
      <c r="A22" s="23"/>
      <c r="B22" s="8"/>
      <c r="C22" s="29"/>
      <c r="D22" s="9"/>
      <c r="E22" s="9"/>
    </row>
    <row r="23" spans="1:5" s="4" customFormat="1" x14ac:dyDescent="0.25">
      <c r="A23" s="22" t="str">
        <f>popis!A111</f>
        <v>6.</v>
      </c>
      <c r="B23" s="7" t="str">
        <f>popis!B111</f>
        <v>OGRAJA</v>
      </c>
      <c r="C23" s="21"/>
      <c r="D23" s="3"/>
      <c r="E23" s="3">
        <f>popis!F117</f>
        <v>0</v>
      </c>
    </row>
    <row r="24" spans="1:5" s="4" customFormat="1" x14ac:dyDescent="0.25">
      <c r="A24" s="23"/>
      <c r="B24" s="7"/>
      <c r="C24" s="21"/>
      <c r="D24" s="3"/>
      <c r="E24" s="3"/>
    </row>
    <row r="25" spans="1:5" s="4" customFormat="1" x14ac:dyDescent="0.25">
      <c r="A25" s="22" t="str">
        <f>popis!A119</f>
        <v>7.</v>
      </c>
      <c r="B25" s="1" t="str">
        <f>popis!B119</f>
        <v>ANTENSKI STOLP</v>
      </c>
      <c r="C25" s="21"/>
      <c r="D25" s="3"/>
      <c r="E25" s="3">
        <f>popis!F123</f>
        <v>0</v>
      </c>
    </row>
    <row r="26" spans="1:5" s="4" customFormat="1" x14ac:dyDescent="0.25">
      <c r="A26" s="23"/>
      <c r="B26" s="7"/>
      <c r="C26" s="21"/>
      <c r="D26" s="3"/>
      <c r="E26" s="3"/>
    </row>
    <row r="27" spans="1:5" s="4" customFormat="1" x14ac:dyDescent="0.25">
      <c r="A27" s="22" t="str">
        <f>popis!A125</f>
        <v>8.</v>
      </c>
      <c r="B27" s="1" t="str">
        <f>popis!B125</f>
        <v>GRADBENA DELA za OZEMLJITVE</v>
      </c>
      <c r="C27" s="21"/>
      <c r="D27" s="3"/>
      <c r="E27" s="3">
        <f>popis!F141</f>
        <v>0</v>
      </c>
    </row>
    <row r="28" spans="1:5" s="4" customFormat="1" x14ac:dyDescent="0.25">
      <c r="A28" s="23"/>
      <c r="B28" s="7"/>
      <c r="C28" s="21"/>
      <c r="D28" s="3"/>
      <c r="E28" s="3"/>
    </row>
    <row r="29" spans="1:5" s="4" customFormat="1" x14ac:dyDescent="0.25">
      <c r="A29" s="22" t="str">
        <f>popis!A143</f>
        <v>9</v>
      </c>
      <c r="B29" s="1" t="str">
        <f>popis!B143</f>
        <v>KONTEJNER</v>
      </c>
      <c r="C29" s="21"/>
      <c r="D29" s="3"/>
      <c r="E29" s="3">
        <f>popis!F147</f>
        <v>0</v>
      </c>
    </row>
    <row r="30" spans="1:5" s="4" customFormat="1" ht="15.75" thickBot="1" x14ac:dyDescent="0.3">
      <c r="A30" s="22"/>
      <c r="B30" s="1"/>
      <c r="C30" s="21"/>
      <c r="D30" s="3"/>
      <c r="E30" s="3"/>
    </row>
    <row r="31" spans="1:5" s="4" customFormat="1" ht="15.75" thickBot="1" x14ac:dyDescent="0.3">
      <c r="A31" s="57"/>
      <c r="B31" s="58" t="s">
        <v>126</v>
      </c>
      <c r="C31" s="59"/>
      <c r="D31" s="60"/>
      <c r="E31" s="60">
        <f>SUM(E13:E29)</f>
        <v>0</v>
      </c>
    </row>
    <row r="32" spans="1:5" s="4" customFormat="1" x14ac:dyDescent="0.25">
      <c r="A32" s="22"/>
      <c r="B32" s="1"/>
      <c r="C32" s="21"/>
      <c r="D32" s="3"/>
      <c r="E32" s="3"/>
    </row>
    <row r="33" spans="1:5" s="4" customFormat="1" x14ac:dyDescent="0.25">
      <c r="A33" s="22"/>
      <c r="B33" s="1" t="s">
        <v>125</v>
      </c>
      <c r="C33" s="21"/>
      <c r="D33" s="56">
        <v>0.1</v>
      </c>
      <c r="E33" s="3">
        <f>E31*D33</f>
        <v>0</v>
      </c>
    </row>
    <row r="34" spans="1:5" s="4" customFormat="1" x14ac:dyDescent="0.25">
      <c r="A34" s="22"/>
      <c r="B34" s="5"/>
      <c r="C34" s="21"/>
      <c r="D34" s="3"/>
      <c r="E34" s="3"/>
    </row>
    <row r="35" spans="1:5" s="4" customFormat="1" ht="15.75" thickBot="1" x14ac:dyDescent="0.3">
      <c r="A35" s="25"/>
      <c r="B35" s="11" t="s">
        <v>19</v>
      </c>
      <c r="C35" s="27"/>
      <c r="D35" s="12"/>
      <c r="E35" s="12">
        <f>E31+E33</f>
        <v>0</v>
      </c>
    </row>
    <row r="36" spans="1:5" s="4" customFormat="1" ht="15.75" thickTop="1" x14ac:dyDescent="0.25">
      <c r="A36" s="22"/>
      <c r="B36" s="2"/>
      <c r="C36" s="21"/>
      <c r="D36" s="13"/>
      <c r="E36" s="13"/>
    </row>
    <row r="37" spans="1:5" s="4" customFormat="1" x14ac:dyDescent="0.25">
      <c r="A37" s="22"/>
      <c r="B37" s="14" t="s">
        <v>127</v>
      </c>
      <c r="C37" s="21"/>
      <c r="D37" s="61">
        <v>0.22</v>
      </c>
      <c r="E37" s="13">
        <f>E35*D37</f>
        <v>0</v>
      </c>
    </row>
    <row r="39" spans="1:5" s="4" customFormat="1" ht="15.75" thickBot="1" x14ac:dyDescent="0.3">
      <c r="A39" s="25"/>
      <c r="B39" s="11" t="s">
        <v>128</v>
      </c>
      <c r="C39" s="27"/>
      <c r="D39" s="12"/>
      <c r="E39" s="63">
        <f>E37+E35</f>
        <v>0</v>
      </c>
    </row>
    <row r="40" spans="1:5" ht="15.75" thickTop="1" x14ac:dyDescent="0.25"/>
  </sheetData>
  <pageMargins left="0.98425196850393704" right="0.39370078740157483" top="1.1811023622047245" bottom="0.43307086614173229" header="0.39370078740157483" footer="0.27559055118110237"/>
  <pageSetup paperSize="9" fitToHeight="0" orientation="portrait" r:id="rId1"/>
  <headerFooter alignWithMargins="0">
    <oddHeader xml:space="preserve">&amp;L&amp;G&amp;R&amp;"Arial,Krepko"Projektiranje in svetovanje, Jernej Rebolj s.p.
Osredke 36, 1262 Dol pri Ljubljani&amp;"Arial,Običajno"
</oddHeader>
    <oddFooter>&amp;R&amp;P/&amp;N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48"/>
  <sheetViews>
    <sheetView tabSelected="1" view="pageBreakPreview" topLeftCell="A70" zoomScaleNormal="100" zoomScaleSheetLayoutView="100" workbookViewId="0">
      <selection activeCell="Y51" sqref="Y51"/>
    </sheetView>
  </sheetViews>
  <sheetFormatPr defaultColWidth="9.140625" defaultRowHeight="15" x14ac:dyDescent="0.25"/>
  <cols>
    <col min="1" max="1" width="4.28515625" style="82" customWidth="1"/>
    <col min="2" max="2" width="46.7109375" style="77" customWidth="1"/>
    <col min="3" max="3" width="6" style="82" customWidth="1"/>
    <col min="4" max="4" width="8.28515625" style="79" customWidth="1"/>
    <col min="5" max="5" width="12.42578125" style="68" customWidth="1"/>
    <col min="6" max="6" width="13.28515625" style="68" customWidth="1"/>
    <col min="7" max="7" width="20" style="68" customWidth="1"/>
    <col min="8" max="16384" width="9.140625" style="68"/>
  </cols>
  <sheetData>
    <row r="1" spans="1:6" x14ac:dyDescent="0.25">
      <c r="A1" s="70"/>
      <c r="B1" s="71" t="s">
        <v>55</v>
      </c>
      <c r="C1" s="72" t="s">
        <v>56</v>
      </c>
      <c r="D1" s="73" t="s">
        <v>57</v>
      </c>
      <c r="E1" s="74" t="s">
        <v>58</v>
      </c>
      <c r="F1" s="75" t="s">
        <v>59</v>
      </c>
    </row>
    <row r="2" spans="1:6" x14ac:dyDescent="0.25">
      <c r="A2" s="76"/>
      <c r="C2" s="78"/>
      <c r="E2" s="3"/>
      <c r="F2" s="3"/>
    </row>
    <row r="3" spans="1:6" x14ac:dyDescent="0.25">
      <c r="A3" s="76" t="s">
        <v>21</v>
      </c>
      <c r="B3" s="80" t="s">
        <v>20</v>
      </c>
      <c r="C3" s="78"/>
      <c r="E3" s="3"/>
      <c r="F3" s="3"/>
    </row>
    <row r="4" spans="1:6" ht="60" x14ac:dyDescent="0.25">
      <c r="A4" s="76"/>
      <c r="B4" s="81" t="s">
        <v>23</v>
      </c>
      <c r="C4" s="78"/>
      <c r="E4" s="3"/>
      <c r="F4" s="3"/>
    </row>
    <row r="5" spans="1:6" ht="30" x14ac:dyDescent="0.25">
      <c r="A5" s="76"/>
      <c r="B5" s="77" t="s">
        <v>10</v>
      </c>
      <c r="C5" s="78"/>
      <c r="E5" s="3"/>
      <c r="F5" s="3"/>
    </row>
    <row r="6" spans="1:6" ht="75" x14ac:dyDescent="0.25">
      <c r="A6" s="76"/>
      <c r="B6" s="77" t="s">
        <v>11</v>
      </c>
      <c r="C6" s="78"/>
      <c r="E6" s="3"/>
      <c r="F6" s="3"/>
    </row>
    <row r="7" spans="1:6" ht="60" x14ac:dyDescent="0.25">
      <c r="B7" s="81" t="s">
        <v>22</v>
      </c>
      <c r="C7" s="76"/>
      <c r="E7" s="3"/>
      <c r="F7" s="3"/>
    </row>
    <row r="8" spans="1:6" x14ac:dyDescent="0.25">
      <c r="B8" s="81"/>
      <c r="C8" s="76"/>
      <c r="E8" s="3"/>
      <c r="F8" s="3"/>
    </row>
    <row r="9" spans="1:6" x14ac:dyDescent="0.25">
      <c r="A9" s="76" t="s">
        <v>13</v>
      </c>
      <c r="B9" s="80" t="s">
        <v>8</v>
      </c>
      <c r="C9" s="78"/>
      <c r="E9" s="3"/>
      <c r="F9" s="3"/>
    </row>
    <row r="10" spans="1:6" x14ac:dyDescent="0.25">
      <c r="B10" s="81"/>
      <c r="C10" s="76"/>
      <c r="E10" s="3"/>
      <c r="F10" s="3"/>
    </row>
    <row r="11" spans="1:6" ht="75" x14ac:dyDescent="0.25">
      <c r="A11" s="78" t="s">
        <v>25</v>
      </c>
      <c r="B11" s="81" t="s">
        <v>95</v>
      </c>
      <c r="C11" s="83" t="s">
        <v>7</v>
      </c>
      <c r="D11" s="84">
        <v>1</v>
      </c>
      <c r="E11" s="16"/>
      <c r="F11" s="17">
        <f>+D11*E11</f>
        <v>0</v>
      </c>
    </row>
    <row r="12" spans="1:6" x14ac:dyDescent="0.25">
      <c r="B12" s="81"/>
      <c r="C12" s="76"/>
      <c r="E12" s="3"/>
      <c r="F12" s="3"/>
    </row>
    <row r="13" spans="1:6" ht="30" x14ac:dyDescent="0.25">
      <c r="A13" s="78" t="s">
        <v>24</v>
      </c>
      <c r="B13" s="81" t="s">
        <v>96</v>
      </c>
      <c r="C13" s="83" t="s">
        <v>3</v>
      </c>
      <c r="D13" s="84">
        <v>1</v>
      </c>
      <c r="E13" s="16"/>
      <c r="F13" s="17">
        <f>+D13*E13</f>
        <v>0</v>
      </c>
    </row>
    <row r="14" spans="1:6" x14ac:dyDescent="0.25">
      <c r="A14" s="78"/>
      <c r="B14" s="81"/>
      <c r="C14" s="83"/>
      <c r="D14" s="84"/>
      <c r="E14" s="16"/>
      <c r="F14" s="17"/>
    </row>
    <row r="15" spans="1:6" ht="15.75" thickBot="1" x14ac:dyDescent="0.3">
      <c r="A15" s="85"/>
      <c r="B15" s="86" t="str">
        <f>B9&amp;" skupaj:"</f>
        <v>PRIPRAVLJALNA DELA skupaj:</v>
      </c>
      <c r="C15" s="87"/>
      <c r="D15" s="88"/>
      <c r="E15" s="12"/>
      <c r="F15" s="18">
        <f>SUM(F11:F14)</f>
        <v>0</v>
      </c>
    </row>
    <row r="16" spans="1:6" ht="15.75" thickTop="1" x14ac:dyDescent="0.25">
      <c r="B16" s="81"/>
      <c r="C16" s="76"/>
      <c r="E16" s="3"/>
      <c r="F16" s="3"/>
    </row>
    <row r="17" spans="1:6" x14ac:dyDescent="0.25">
      <c r="A17" s="76" t="s">
        <v>14</v>
      </c>
      <c r="B17" s="80" t="s">
        <v>6</v>
      </c>
      <c r="C17" s="78"/>
      <c r="E17" s="3"/>
      <c r="F17" s="3"/>
    </row>
    <row r="18" spans="1:6" x14ac:dyDescent="0.25">
      <c r="B18" s="81"/>
      <c r="C18" s="83"/>
      <c r="D18" s="84"/>
      <c r="E18" s="3"/>
      <c r="F18" s="3"/>
    </row>
    <row r="19" spans="1:6" ht="45" x14ac:dyDescent="0.25">
      <c r="A19" s="78" t="s">
        <v>26</v>
      </c>
      <c r="B19" s="81" t="s">
        <v>155</v>
      </c>
      <c r="C19" s="83" t="s">
        <v>0</v>
      </c>
      <c r="D19" s="84">
        <v>15</v>
      </c>
      <c r="E19" s="16"/>
      <c r="F19" s="17">
        <f>+D19*E19</f>
        <v>0</v>
      </c>
    </row>
    <row r="20" spans="1:6" x14ac:dyDescent="0.25">
      <c r="A20" s="78"/>
      <c r="B20" s="83"/>
      <c r="C20" s="83"/>
      <c r="D20" s="84"/>
      <c r="E20" s="16"/>
      <c r="F20" s="17"/>
    </row>
    <row r="21" spans="1:6" ht="60" x14ac:dyDescent="0.25">
      <c r="A21" s="78" t="s">
        <v>27</v>
      </c>
      <c r="B21" s="81" t="s">
        <v>156</v>
      </c>
      <c r="C21" s="83" t="s">
        <v>0</v>
      </c>
      <c r="D21" s="84">
        <v>50</v>
      </c>
      <c r="E21" s="16"/>
      <c r="F21" s="17">
        <f>+D21*E21</f>
        <v>0</v>
      </c>
    </row>
    <row r="22" spans="1:6" x14ac:dyDescent="0.25">
      <c r="A22" s="78"/>
      <c r="B22" s="83"/>
      <c r="C22" s="83"/>
      <c r="D22" s="84"/>
      <c r="E22" s="16"/>
      <c r="F22" s="17"/>
    </row>
    <row r="23" spans="1:6" ht="30" x14ac:dyDescent="0.25">
      <c r="A23" s="78" t="s">
        <v>28</v>
      </c>
      <c r="B23" s="81" t="s">
        <v>157</v>
      </c>
      <c r="C23" s="83" t="s">
        <v>0</v>
      </c>
      <c r="D23" s="84">
        <f>80%*D19</f>
        <v>12</v>
      </c>
      <c r="E23" s="16"/>
      <c r="F23" s="17">
        <f>+D23*E23</f>
        <v>0</v>
      </c>
    </row>
    <row r="24" spans="1:6" x14ac:dyDescent="0.25">
      <c r="A24" s="78"/>
      <c r="B24" s="83"/>
      <c r="C24" s="83"/>
      <c r="D24" s="84"/>
      <c r="E24" s="16"/>
      <c r="F24" s="17"/>
    </row>
    <row r="25" spans="1:6" ht="30" x14ac:dyDescent="0.25">
      <c r="A25" s="78" t="s">
        <v>29</v>
      </c>
      <c r="B25" s="81" t="s">
        <v>158</v>
      </c>
      <c r="C25" s="83" t="s">
        <v>0</v>
      </c>
      <c r="D25" s="84">
        <f>80%*D21</f>
        <v>40</v>
      </c>
      <c r="E25" s="16"/>
      <c r="F25" s="17">
        <f>+D25*E25</f>
        <v>0</v>
      </c>
    </row>
    <row r="26" spans="1:6" x14ac:dyDescent="0.25">
      <c r="A26" s="78"/>
      <c r="B26" s="83"/>
      <c r="C26" s="83"/>
      <c r="D26" s="84"/>
      <c r="E26" s="16"/>
      <c r="F26" s="17"/>
    </row>
    <row r="27" spans="1:6" ht="60" x14ac:dyDescent="0.25">
      <c r="A27" s="78" t="s">
        <v>30</v>
      </c>
      <c r="B27" s="81" t="s">
        <v>167</v>
      </c>
      <c r="C27" s="83" t="s">
        <v>0</v>
      </c>
      <c r="D27" s="84">
        <f>30*3*0.3</f>
        <v>27</v>
      </c>
      <c r="E27" s="62"/>
      <c r="F27" s="17">
        <f>+D27*E27</f>
        <v>0</v>
      </c>
    </row>
    <row r="28" spans="1:6" x14ac:dyDescent="0.25">
      <c r="A28" s="78"/>
      <c r="B28" s="81"/>
      <c r="C28" s="83"/>
      <c r="D28" s="84"/>
      <c r="E28" s="62"/>
      <c r="F28" s="17"/>
    </row>
    <row r="29" spans="1:6" ht="30" x14ac:dyDescent="0.25">
      <c r="A29" s="78" t="s">
        <v>31</v>
      </c>
      <c r="B29" s="81" t="s">
        <v>75</v>
      </c>
      <c r="C29" s="83" t="s">
        <v>1</v>
      </c>
      <c r="D29" s="84">
        <v>25</v>
      </c>
      <c r="E29" s="62"/>
      <c r="F29" s="17">
        <f>+D29*E29</f>
        <v>0</v>
      </c>
    </row>
    <row r="30" spans="1:6" x14ac:dyDescent="0.25">
      <c r="A30" s="78"/>
      <c r="B30" s="81"/>
      <c r="C30" s="83"/>
      <c r="D30" s="84"/>
      <c r="E30" s="62"/>
      <c r="F30" s="17"/>
    </row>
    <row r="31" spans="1:6" ht="75" x14ac:dyDescent="0.25">
      <c r="A31" s="78" t="s">
        <v>32</v>
      </c>
      <c r="B31" s="81" t="s">
        <v>166</v>
      </c>
      <c r="C31" s="83" t="s">
        <v>1</v>
      </c>
      <c r="D31" s="84">
        <f>30*(3+2*0.2)</f>
        <v>102</v>
      </c>
      <c r="E31" s="16"/>
      <c r="F31" s="17">
        <f>+D31*E31</f>
        <v>0</v>
      </c>
    </row>
    <row r="32" spans="1:6" x14ac:dyDescent="0.25">
      <c r="A32" s="78"/>
      <c r="B32" s="81"/>
      <c r="C32" s="83"/>
      <c r="D32" s="84"/>
      <c r="E32" s="16"/>
      <c r="F32" s="17"/>
    </row>
    <row r="33" spans="1:6" ht="105" x14ac:dyDescent="0.25">
      <c r="A33" s="78" t="s">
        <v>81</v>
      </c>
      <c r="B33" s="81" t="s">
        <v>77</v>
      </c>
      <c r="C33" s="83" t="s">
        <v>0</v>
      </c>
      <c r="D33" s="84">
        <v>24</v>
      </c>
      <c r="E33" s="16"/>
      <c r="F33" s="17">
        <f>+D33*E33</f>
        <v>0</v>
      </c>
    </row>
    <row r="34" spans="1:6" x14ac:dyDescent="0.25">
      <c r="A34" s="78"/>
      <c r="B34" s="81"/>
      <c r="C34" s="83"/>
      <c r="D34" s="84"/>
      <c r="E34" s="16"/>
      <c r="F34" s="17"/>
    </row>
    <row r="35" spans="1:6" ht="60" x14ac:dyDescent="0.25">
      <c r="A35" s="78" t="s">
        <v>82</v>
      </c>
      <c r="B35" s="81" t="s">
        <v>78</v>
      </c>
      <c r="C35" s="83" t="s">
        <v>0</v>
      </c>
      <c r="D35" s="84">
        <v>2.5</v>
      </c>
      <c r="E35" s="16"/>
      <c r="F35" s="17">
        <f>+D35*E35</f>
        <v>0</v>
      </c>
    </row>
    <row r="36" spans="1:6" x14ac:dyDescent="0.25">
      <c r="A36" s="78"/>
      <c r="B36" s="81"/>
      <c r="C36" s="83"/>
      <c r="D36" s="84"/>
      <c r="E36" s="16"/>
      <c r="F36" s="17"/>
    </row>
    <row r="37" spans="1:6" ht="60" x14ac:dyDescent="0.25">
      <c r="A37" s="89" t="s">
        <v>83</v>
      </c>
      <c r="B37" s="90" t="s">
        <v>169</v>
      </c>
      <c r="C37" s="91" t="s">
        <v>0</v>
      </c>
      <c r="D37" s="92">
        <f>D27</f>
        <v>27</v>
      </c>
      <c r="E37" s="64"/>
      <c r="F37" s="28">
        <f>+D37*E37</f>
        <v>0</v>
      </c>
    </row>
    <row r="38" spans="1:6" x14ac:dyDescent="0.25">
      <c r="A38" s="78"/>
    </row>
    <row r="39" spans="1:6" ht="30" x14ac:dyDescent="0.25">
      <c r="A39" s="78" t="s">
        <v>84</v>
      </c>
      <c r="B39" s="81" t="s">
        <v>154</v>
      </c>
      <c r="C39" s="83" t="s">
        <v>1</v>
      </c>
      <c r="D39" s="84">
        <v>18</v>
      </c>
      <c r="E39" s="62"/>
      <c r="F39" s="17">
        <f>+D39*E39</f>
        <v>0</v>
      </c>
    </row>
    <row r="40" spans="1:6" x14ac:dyDescent="0.25">
      <c r="A40" s="78"/>
      <c r="B40" s="81"/>
      <c r="C40" s="83"/>
      <c r="D40" s="84"/>
      <c r="E40" s="16"/>
      <c r="F40" s="17"/>
    </row>
    <row r="41" spans="1:6" ht="75" x14ac:dyDescent="0.25">
      <c r="A41" s="78" t="s">
        <v>85</v>
      </c>
      <c r="B41" s="81" t="s">
        <v>76</v>
      </c>
      <c r="C41" s="83" t="s">
        <v>0</v>
      </c>
      <c r="D41" s="84">
        <v>12</v>
      </c>
      <c r="E41" s="16"/>
      <c r="F41" s="17">
        <f>+D41*E41</f>
        <v>0</v>
      </c>
    </row>
    <row r="42" spans="1:6" x14ac:dyDescent="0.25">
      <c r="A42" s="78"/>
      <c r="B42" s="81"/>
      <c r="C42" s="83"/>
      <c r="D42" s="84"/>
      <c r="E42" s="16"/>
      <c r="F42" s="17"/>
    </row>
    <row r="43" spans="1:6" ht="75" x14ac:dyDescent="0.25">
      <c r="A43" s="78" t="s">
        <v>162</v>
      </c>
      <c r="B43" s="81" t="s">
        <v>168</v>
      </c>
      <c r="C43" s="83" t="s">
        <v>0</v>
      </c>
      <c r="D43" s="84">
        <f>D27</f>
        <v>27</v>
      </c>
      <c r="E43" s="16"/>
      <c r="F43" s="17">
        <f>+D43*E43</f>
        <v>0</v>
      </c>
    </row>
    <row r="44" spans="1:6" x14ac:dyDescent="0.25">
      <c r="A44" s="78"/>
      <c r="B44" s="81"/>
      <c r="C44" s="83"/>
      <c r="D44" s="84"/>
      <c r="E44" s="16"/>
      <c r="F44" s="17"/>
    </row>
    <row r="45" spans="1:6" ht="60" x14ac:dyDescent="0.25">
      <c r="A45" s="78" t="s">
        <v>86</v>
      </c>
      <c r="B45" s="81" t="s">
        <v>79</v>
      </c>
      <c r="C45" s="83" t="s">
        <v>1</v>
      </c>
      <c r="D45" s="84">
        <v>100</v>
      </c>
      <c r="E45" s="16"/>
      <c r="F45" s="17">
        <f>+D45*E45</f>
        <v>0</v>
      </c>
    </row>
    <row r="46" spans="1:6" x14ac:dyDescent="0.25">
      <c r="A46" s="78"/>
      <c r="B46" s="81"/>
      <c r="C46" s="83"/>
      <c r="D46" s="84"/>
      <c r="E46" s="16"/>
      <c r="F46" s="17"/>
    </row>
    <row r="47" spans="1:6" ht="75" x14ac:dyDescent="0.25">
      <c r="A47" s="78" t="s">
        <v>87</v>
      </c>
      <c r="B47" s="81" t="s">
        <v>80</v>
      </c>
      <c r="C47" s="83" t="s">
        <v>0</v>
      </c>
      <c r="D47" s="84">
        <v>30</v>
      </c>
      <c r="E47" s="16"/>
      <c r="F47" s="17">
        <f>+D47*E47</f>
        <v>0</v>
      </c>
    </row>
    <row r="48" spans="1:6" x14ac:dyDescent="0.25">
      <c r="A48" s="78"/>
      <c r="B48" s="81"/>
      <c r="C48" s="83"/>
      <c r="D48" s="84"/>
      <c r="E48" s="16"/>
      <c r="F48" s="17"/>
    </row>
    <row r="49" spans="1:6" ht="60" x14ac:dyDescent="0.25">
      <c r="A49" s="78" t="s">
        <v>163</v>
      </c>
      <c r="B49" s="93" t="s">
        <v>97</v>
      </c>
      <c r="C49" s="82" t="s">
        <v>0</v>
      </c>
      <c r="D49" s="94">
        <v>43</v>
      </c>
      <c r="E49" s="95"/>
      <c r="F49" s="95">
        <f>(D49*E49)</f>
        <v>0</v>
      </c>
    </row>
    <row r="50" spans="1:6" x14ac:dyDescent="0.25">
      <c r="A50" s="78"/>
      <c r="B50" s="93"/>
      <c r="D50" s="94"/>
      <c r="E50" s="95"/>
      <c r="F50" s="95"/>
    </row>
    <row r="51" spans="1:6" ht="45" x14ac:dyDescent="0.25">
      <c r="A51" s="78" t="s">
        <v>164</v>
      </c>
      <c r="B51" s="93" t="s">
        <v>134</v>
      </c>
      <c r="C51" s="82" t="s">
        <v>1</v>
      </c>
      <c r="D51" s="94">
        <v>144</v>
      </c>
      <c r="E51" s="95"/>
      <c r="F51" s="95">
        <f>(D51*E51)</f>
        <v>0</v>
      </c>
    </row>
    <row r="52" spans="1:6" x14ac:dyDescent="0.25">
      <c r="B52" s="81"/>
      <c r="C52" s="83"/>
      <c r="D52" s="84"/>
      <c r="E52" s="16"/>
      <c r="F52" s="17"/>
    </row>
    <row r="53" spans="1:6" ht="15.75" thickBot="1" x14ac:dyDescent="0.3">
      <c r="A53" s="85"/>
      <c r="B53" s="86" t="str">
        <f>B17&amp;" skupaj:"</f>
        <v>ZEMELJSKA DELA skupaj:</v>
      </c>
      <c r="C53" s="87"/>
      <c r="D53" s="88"/>
      <c r="E53" s="12"/>
      <c r="F53" s="18">
        <f>SUM(F19:F52)</f>
        <v>0</v>
      </c>
    </row>
    <row r="54" spans="1:6" ht="15.75" thickTop="1" x14ac:dyDescent="0.25">
      <c r="B54" s="81"/>
      <c r="C54" s="83"/>
      <c r="D54" s="84"/>
      <c r="E54" s="16"/>
      <c r="F54" s="17"/>
    </row>
    <row r="55" spans="1:6" x14ac:dyDescent="0.25">
      <c r="A55" s="76" t="s">
        <v>15</v>
      </c>
      <c r="B55" s="80" t="s">
        <v>60</v>
      </c>
      <c r="C55" s="78"/>
      <c r="E55" s="3"/>
      <c r="F55" s="3"/>
    </row>
    <row r="56" spans="1:6" x14ac:dyDescent="0.25">
      <c r="B56" s="81"/>
      <c r="C56" s="83"/>
      <c r="D56" s="84"/>
      <c r="E56" s="16"/>
      <c r="F56" s="17"/>
    </row>
    <row r="57" spans="1:6" ht="60" x14ac:dyDescent="0.25">
      <c r="A57" s="78" t="s">
        <v>33</v>
      </c>
      <c r="B57" s="81" t="s">
        <v>62</v>
      </c>
      <c r="C57" s="83" t="s">
        <v>2</v>
      </c>
      <c r="D57" s="84">
        <v>540</v>
      </c>
      <c r="E57" s="16"/>
      <c r="F57" s="17">
        <f>+D57*E57</f>
        <v>0</v>
      </c>
    </row>
    <row r="58" spans="1:6" x14ac:dyDescent="0.25">
      <c r="A58" s="78"/>
      <c r="B58" s="81"/>
      <c r="C58" s="76"/>
      <c r="E58" s="16"/>
      <c r="F58" s="17"/>
    </row>
    <row r="59" spans="1:6" ht="90" x14ac:dyDescent="0.25">
      <c r="A59" s="78" t="s">
        <v>34</v>
      </c>
      <c r="B59" s="81" t="s">
        <v>89</v>
      </c>
      <c r="C59" s="83" t="s">
        <v>0</v>
      </c>
      <c r="D59" s="84">
        <v>1</v>
      </c>
      <c r="E59" s="16"/>
      <c r="F59" s="17">
        <f>+D59*E59</f>
        <v>0</v>
      </c>
    </row>
    <row r="60" spans="1:6" x14ac:dyDescent="0.25">
      <c r="A60" s="78"/>
      <c r="B60" s="81"/>
      <c r="C60" s="83"/>
      <c r="D60" s="84"/>
      <c r="E60" s="16"/>
      <c r="F60" s="17"/>
    </row>
    <row r="61" spans="1:6" ht="90" x14ac:dyDescent="0.25">
      <c r="A61" s="78" t="s">
        <v>35</v>
      </c>
      <c r="B61" s="81" t="s">
        <v>90</v>
      </c>
      <c r="C61" s="83" t="s">
        <v>0</v>
      </c>
      <c r="D61" s="84">
        <v>4</v>
      </c>
      <c r="E61" s="16"/>
      <c r="F61" s="17">
        <f>+D61*E61</f>
        <v>0</v>
      </c>
    </row>
    <row r="62" spans="1:6" x14ac:dyDescent="0.25">
      <c r="B62" s="81"/>
      <c r="C62" s="76"/>
      <c r="E62" s="16"/>
      <c r="F62" s="17"/>
    </row>
    <row r="63" spans="1:6" ht="90" x14ac:dyDescent="0.25">
      <c r="A63" s="78" t="s">
        <v>36</v>
      </c>
      <c r="B63" s="81" t="s">
        <v>91</v>
      </c>
      <c r="C63" s="83" t="s">
        <v>0</v>
      </c>
      <c r="D63" s="84">
        <v>2.5</v>
      </c>
      <c r="E63" s="16"/>
      <c r="F63" s="17">
        <f>+D63*E63</f>
        <v>0</v>
      </c>
    </row>
    <row r="64" spans="1:6" x14ac:dyDescent="0.25">
      <c r="B64" s="81"/>
      <c r="C64" s="76"/>
      <c r="E64" s="16"/>
      <c r="F64" s="17"/>
    </row>
    <row r="65" spans="1:6" ht="45" x14ac:dyDescent="0.25">
      <c r="A65" s="78" t="s">
        <v>37</v>
      </c>
      <c r="B65" s="81" t="s">
        <v>12</v>
      </c>
      <c r="C65" s="83" t="s">
        <v>9</v>
      </c>
      <c r="D65" s="84">
        <v>10.5</v>
      </c>
      <c r="E65" s="3"/>
      <c r="F65" s="17">
        <f>+D65*E65</f>
        <v>0</v>
      </c>
    </row>
    <row r="66" spans="1:6" x14ac:dyDescent="0.25">
      <c r="B66" s="81"/>
      <c r="C66" s="83"/>
      <c r="D66" s="84"/>
      <c r="E66" s="16"/>
      <c r="F66" s="17"/>
    </row>
    <row r="67" spans="1:6" ht="45" x14ac:dyDescent="0.25">
      <c r="A67" s="78" t="s">
        <v>38</v>
      </c>
      <c r="B67" s="81" t="s">
        <v>63</v>
      </c>
      <c r="C67" s="83" t="s">
        <v>1</v>
      </c>
      <c r="D67" s="84">
        <v>7</v>
      </c>
      <c r="E67" s="3"/>
      <c r="F67" s="17">
        <f>+D67*E67</f>
        <v>0</v>
      </c>
    </row>
    <row r="68" spans="1:6" x14ac:dyDescent="0.25">
      <c r="B68" s="81"/>
      <c r="C68" s="76"/>
      <c r="E68" s="16"/>
      <c r="F68" s="17"/>
    </row>
    <row r="69" spans="1:6" ht="75" x14ac:dyDescent="0.25">
      <c r="A69" s="96" t="s">
        <v>39</v>
      </c>
      <c r="B69" s="81" t="s">
        <v>64</v>
      </c>
      <c r="C69" s="83" t="s">
        <v>1</v>
      </c>
      <c r="D69" s="84">
        <v>6.5</v>
      </c>
      <c r="E69" s="3"/>
      <c r="F69" s="17">
        <f>+D69*E69</f>
        <v>0</v>
      </c>
    </row>
    <row r="70" spans="1:6" x14ac:dyDescent="0.25">
      <c r="A70" s="96"/>
      <c r="B70" s="81"/>
      <c r="C70" s="83"/>
      <c r="D70" s="84"/>
      <c r="E70" s="3"/>
      <c r="F70" s="17"/>
    </row>
    <row r="71" spans="1:6" ht="75" x14ac:dyDescent="0.25">
      <c r="A71" s="97" t="s">
        <v>66</v>
      </c>
      <c r="B71" s="90" t="s">
        <v>98</v>
      </c>
      <c r="C71" s="91" t="s">
        <v>9</v>
      </c>
      <c r="D71" s="92">
        <v>7.5</v>
      </c>
      <c r="E71" s="30"/>
      <c r="F71" s="28">
        <f>+D71*E71</f>
        <v>0</v>
      </c>
    </row>
    <row r="72" spans="1:6" x14ac:dyDescent="0.25">
      <c r="A72" s="96"/>
      <c r="B72" s="81"/>
      <c r="C72" s="83"/>
      <c r="D72" s="84"/>
      <c r="E72" s="3"/>
      <c r="F72" s="17"/>
    </row>
    <row r="73" spans="1:6" ht="75" x14ac:dyDescent="0.25">
      <c r="A73" s="96" t="s">
        <v>67</v>
      </c>
      <c r="B73" s="81" t="s">
        <v>65</v>
      </c>
      <c r="C73" s="83" t="s">
        <v>3</v>
      </c>
      <c r="D73" s="84">
        <v>4</v>
      </c>
      <c r="E73" s="3"/>
      <c r="F73" s="17">
        <f>+D73*E73</f>
        <v>0</v>
      </c>
    </row>
    <row r="74" spans="1:6" x14ac:dyDescent="0.25">
      <c r="A74" s="96"/>
      <c r="B74" s="81"/>
      <c r="C74" s="83"/>
      <c r="D74" s="84"/>
      <c r="E74" s="3"/>
      <c r="F74" s="17"/>
    </row>
    <row r="75" spans="1:6" ht="15.75" thickBot="1" x14ac:dyDescent="0.3">
      <c r="A75" s="85"/>
      <c r="B75" s="86" t="str">
        <f>B55&amp;" skupaj:"</f>
        <v>TEMELJ ZA STOLP skupaj:</v>
      </c>
      <c r="C75" s="87"/>
      <c r="D75" s="88"/>
      <c r="E75" s="12"/>
      <c r="F75" s="18">
        <f>SUM(F57:F74)</f>
        <v>0</v>
      </c>
    </row>
    <row r="76" spans="1:6" ht="15.75" thickTop="1" x14ac:dyDescent="0.25">
      <c r="B76" s="81"/>
      <c r="C76" s="83"/>
      <c r="D76" s="84"/>
      <c r="E76" s="16"/>
      <c r="F76" s="17"/>
    </row>
    <row r="77" spans="1:6" x14ac:dyDescent="0.25">
      <c r="A77" s="76" t="s">
        <v>16</v>
      </c>
      <c r="B77" s="80" t="s">
        <v>68</v>
      </c>
      <c r="C77" s="78"/>
      <c r="E77" s="3"/>
      <c r="F77" s="3"/>
    </row>
    <row r="78" spans="1:6" x14ac:dyDescent="0.25">
      <c r="B78" s="81"/>
      <c r="C78" s="83"/>
      <c r="D78" s="84"/>
      <c r="E78" s="16"/>
      <c r="F78" s="17"/>
    </row>
    <row r="79" spans="1:6" ht="60" x14ac:dyDescent="0.25">
      <c r="A79" s="78" t="s">
        <v>40</v>
      </c>
      <c r="B79" s="81" t="s">
        <v>62</v>
      </c>
      <c r="C79" s="83" t="s">
        <v>2</v>
      </c>
      <c r="D79" s="84">
        <v>380</v>
      </c>
      <c r="E79" s="3"/>
      <c r="F79" s="17">
        <f>+D79*E79</f>
        <v>0</v>
      </c>
    </row>
    <row r="80" spans="1:6" x14ac:dyDescent="0.25">
      <c r="B80" s="81"/>
      <c r="C80" s="76"/>
      <c r="E80" s="3"/>
      <c r="F80" s="3"/>
    </row>
    <row r="81" spans="1:6" ht="105" x14ac:dyDescent="0.25">
      <c r="A81" s="78" t="s">
        <v>41</v>
      </c>
      <c r="B81" s="81" t="s">
        <v>92</v>
      </c>
      <c r="C81" s="83" t="s">
        <v>0</v>
      </c>
      <c r="D81" s="84">
        <v>1.5</v>
      </c>
      <c r="E81" s="3"/>
      <c r="F81" s="17">
        <f>+D81*E81</f>
        <v>0</v>
      </c>
    </row>
    <row r="82" spans="1:6" x14ac:dyDescent="0.25">
      <c r="B82" s="81"/>
      <c r="C82" s="83"/>
      <c r="D82" s="84"/>
      <c r="E82" s="16"/>
      <c r="F82" s="17"/>
    </row>
    <row r="83" spans="1:6" ht="90" x14ac:dyDescent="0.25">
      <c r="A83" s="78" t="s">
        <v>42</v>
      </c>
      <c r="B83" s="81" t="s">
        <v>93</v>
      </c>
      <c r="C83" s="83" t="s">
        <v>0</v>
      </c>
      <c r="D83" s="84">
        <v>2.5</v>
      </c>
      <c r="E83" s="3"/>
      <c r="F83" s="17">
        <f>+D83*E83</f>
        <v>0</v>
      </c>
    </row>
    <row r="84" spans="1:6" x14ac:dyDescent="0.25">
      <c r="B84" s="81"/>
      <c r="C84" s="76"/>
      <c r="E84" s="3"/>
      <c r="F84" s="3"/>
    </row>
    <row r="85" spans="1:6" ht="90" x14ac:dyDescent="0.25">
      <c r="A85" s="78" t="s">
        <v>43</v>
      </c>
      <c r="B85" s="81" t="s">
        <v>94</v>
      </c>
      <c r="C85" s="83" t="s">
        <v>0</v>
      </c>
      <c r="D85" s="84">
        <v>2.5</v>
      </c>
      <c r="E85" s="3"/>
      <c r="F85" s="17">
        <f>+D85*E85</f>
        <v>0</v>
      </c>
    </row>
    <row r="86" spans="1:6" x14ac:dyDescent="0.25">
      <c r="B86" s="81"/>
      <c r="C86" s="76"/>
      <c r="E86" s="3"/>
      <c r="F86" s="3"/>
    </row>
    <row r="87" spans="1:6" ht="45" x14ac:dyDescent="0.25">
      <c r="A87" s="89" t="s">
        <v>165</v>
      </c>
      <c r="B87" s="90" t="s">
        <v>12</v>
      </c>
      <c r="C87" s="91" t="s">
        <v>9</v>
      </c>
      <c r="D87" s="92">
        <v>35</v>
      </c>
      <c r="E87" s="66"/>
      <c r="F87" s="28">
        <f>+D87*E87</f>
        <v>0</v>
      </c>
    </row>
    <row r="88" spans="1:6" x14ac:dyDescent="0.25">
      <c r="B88" s="81"/>
      <c r="C88" s="76"/>
      <c r="E88" s="65"/>
      <c r="F88" s="3"/>
    </row>
    <row r="89" spans="1:6" ht="60" x14ac:dyDescent="0.25">
      <c r="A89" s="78" t="s">
        <v>44</v>
      </c>
      <c r="B89" s="81" t="s">
        <v>70</v>
      </c>
      <c r="C89" s="83" t="s">
        <v>1</v>
      </c>
      <c r="D89" s="84">
        <v>10</v>
      </c>
      <c r="E89" s="65"/>
      <c r="F89" s="17">
        <f>+D89*E89</f>
        <v>0</v>
      </c>
    </row>
    <row r="90" spans="1:6" x14ac:dyDescent="0.25">
      <c r="B90" s="81"/>
      <c r="C90" s="83"/>
      <c r="D90" s="84"/>
      <c r="E90" s="65"/>
      <c r="F90" s="3"/>
    </row>
    <row r="91" spans="1:6" ht="105" x14ac:dyDescent="0.25">
      <c r="A91" s="78" t="s">
        <v>45</v>
      </c>
      <c r="B91" s="81" t="s">
        <v>69</v>
      </c>
      <c r="C91" s="83" t="s">
        <v>1</v>
      </c>
      <c r="D91" s="84">
        <v>28</v>
      </c>
      <c r="E91" s="65"/>
      <c r="F91" s="17">
        <f>+D91*E91</f>
        <v>0</v>
      </c>
    </row>
    <row r="92" spans="1:6" x14ac:dyDescent="0.25">
      <c r="B92" s="81"/>
      <c r="C92" s="76"/>
      <c r="D92" s="98"/>
      <c r="E92" s="67"/>
      <c r="F92" s="3"/>
    </row>
    <row r="93" spans="1:6" ht="75" x14ac:dyDescent="0.25">
      <c r="A93" s="78" t="s">
        <v>46</v>
      </c>
      <c r="B93" s="81" t="s">
        <v>98</v>
      </c>
      <c r="C93" s="83" t="s">
        <v>9</v>
      </c>
      <c r="D93" s="84">
        <v>43</v>
      </c>
      <c r="E93" s="65"/>
      <c r="F93" s="17">
        <f>+D93*E93</f>
        <v>0</v>
      </c>
    </row>
    <row r="94" spans="1:6" x14ac:dyDescent="0.25">
      <c r="B94" s="81"/>
      <c r="C94" s="83"/>
      <c r="D94" s="84"/>
      <c r="E94" s="3"/>
      <c r="F94" s="17"/>
    </row>
    <row r="95" spans="1:6" ht="180" x14ac:dyDescent="0.25">
      <c r="A95" s="78" t="s">
        <v>47</v>
      </c>
      <c r="B95" s="81" t="s">
        <v>170</v>
      </c>
      <c r="C95" s="83" t="s">
        <v>9</v>
      </c>
      <c r="D95" s="84">
        <v>8</v>
      </c>
      <c r="E95" s="3"/>
      <c r="F95" s="17">
        <f>+D95*E95</f>
        <v>0</v>
      </c>
    </row>
    <row r="96" spans="1:6" x14ac:dyDescent="0.25">
      <c r="A96" s="78"/>
      <c r="B96" s="81"/>
      <c r="C96" s="83"/>
      <c r="D96" s="84"/>
      <c r="E96" s="69"/>
      <c r="F96" s="3"/>
    </row>
    <row r="97" spans="1:6" ht="45" x14ac:dyDescent="0.25">
      <c r="A97" s="78" t="s">
        <v>71</v>
      </c>
      <c r="B97" s="81" t="s">
        <v>159</v>
      </c>
      <c r="C97" s="83" t="s">
        <v>9</v>
      </c>
      <c r="D97" s="84">
        <v>4</v>
      </c>
      <c r="E97" s="3"/>
      <c r="F97" s="17">
        <f>+D97*E97</f>
        <v>0</v>
      </c>
    </row>
    <row r="98" spans="1:6" x14ac:dyDescent="0.25">
      <c r="B98" s="81"/>
      <c r="C98" s="76"/>
      <c r="E98" s="3"/>
      <c r="F98" s="3"/>
    </row>
    <row r="99" spans="1:6" ht="15.75" thickBot="1" x14ac:dyDescent="0.3">
      <c r="A99" s="85"/>
      <c r="B99" s="86" t="str">
        <f>B77&amp;" skupaj:"</f>
        <v>OPORNI ZID skupaj:</v>
      </c>
      <c r="C99" s="87"/>
      <c r="D99" s="88"/>
      <c r="E99" s="12"/>
      <c r="F99" s="18">
        <f>SUM(F79:F98)</f>
        <v>0</v>
      </c>
    </row>
    <row r="100" spans="1:6" ht="15.75" thickTop="1" x14ac:dyDescent="0.25">
      <c r="B100" s="81"/>
      <c r="C100" s="76"/>
      <c r="E100" s="3"/>
      <c r="F100" s="3"/>
    </row>
    <row r="101" spans="1:6" x14ac:dyDescent="0.25">
      <c r="A101" s="76" t="s">
        <v>17</v>
      </c>
      <c r="B101" s="80" t="s">
        <v>72</v>
      </c>
      <c r="C101" s="76"/>
      <c r="E101" s="3"/>
      <c r="F101" s="3"/>
    </row>
    <row r="102" spans="1:6" x14ac:dyDescent="0.25">
      <c r="B102" s="81"/>
      <c r="C102" s="76"/>
      <c r="E102" s="3"/>
      <c r="F102" s="3"/>
    </row>
    <row r="103" spans="1:6" ht="75" x14ac:dyDescent="0.25">
      <c r="A103" s="78" t="s">
        <v>48</v>
      </c>
      <c r="B103" s="81" t="s">
        <v>61</v>
      </c>
      <c r="C103" s="83" t="s">
        <v>2</v>
      </c>
      <c r="D103" s="84">
        <v>290</v>
      </c>
      <c r="E103" s="3"/>
      <c r="F103" s="17">
        <f>+D103*E103</f>
        <v>0</v>
      </c>
    </row>
    <row r="104" spans="1:6" x14ac:dyDescent="0.25">
      <c r="A104" s="78"/>
      <c r="B104" s="81"/>
      <c r="C104" s="83"/>
      <c r="D104" s="84"/>
      <c r="E104" s="3"/>
      <c r="F104" s="17"/>
    </row>
    <row r="105" spans="1:6" ht="120" x14ac:dyDescent="0.25">
      <c r="A105" s="78" t="s">
        <v>49</v>
      </c>
      <c r="B105" s="81" t="s">
        <v>160</v>
      </c>
      <c r="C105" s="83" t="s">
        <v>0</v>
      </c>
      <c r="D105" s="84">
        <v>2</v>
      </c>
      <c r="E105" s="3"/>
      <c r="F105" s="17">
        <f>+D105*E105</f>
        <v>0</v>
      </c>
    </row>
    <row r="106" spans="1:6" x14ac:dyDescent="0.25">
      <c r="A106" s="78"/>
      <c r="B106" s="81"/>
      <c r="C106" s="83"/>
      <c r="D106" s="84"/>
      <c r="E106" s="3"/>
      <c r="F106" s="17"/>
    </row>
    <row r="107" spans="1:6" ht="120" x14ac:dyDescent="0.25">
      <c r="A107" s="78" t="s">
        <v>50</v>
      </c>
      <c r="B107" s="81" t="s">
        <v>161</v>
      </c>
      <c r="C107" s="83" t="s">
        <v>9</v>
      </c>
      <c r="D107" s="84">
        <v>20.5</v>
      </c>
      <c r="E107" s="3"/>
      <c r="F107" s="17">
        <f>+D107*E107</f>
        <v>0</v>
      </c>
    </row>
    <row r="108" spans="1:6" x14ac:dyDescent="0.25">
      <c r="B108" s="81"/>
      <c r="C108" s="76"/>
      <c r="E108" s="3"/>
      <c r="F108" s="3"/>
    </row>
    <row r="109" spans="1:6" ht="15.75" thickBot="1" x14ac:dyDescent="0.3">
      <c r="A109" s="85"/>
      <c r="B109" s="86" t="str">
        <f>B101&amp;" skupaj:"</f>
        <v>TALNA PLOŠČA V NAKLONU skupaj:</v>
      </c>
      <c r="C109" s="87"/>
      <c r="D109" s="88"/>
      <c r="E109" s="12"/>
      <c r="F109" s="18">
        <f>SUM(F103:F108)</f>
        <v>0</v>
      </c>
    </row>
    <row r="110" spans="1:6" ht="15.75" thickTop="1" x14ac:dyDescent="0.25">
      <c r="B110" s="81"/>
      <c r="C110" s="76"/>
      <c r="E110" s="3"/>
      <c r="F110" s="3"/>
    </row>
    <row r="111" spans="1:6" x14ac:dyDescent="0.25">
      <c r="A111" s="76" t="s">
        <v>18</v>
      </c>
      <c r="B111" s="80" t="s">
        <v>73</v>
      </c>
      <c r="C111" s="78"/>
      <c r="E111" s="3"/>
      <c r="F111" s="3"/>
    </row>
    <row r="112" spans="1:6" x14ac:dyDescent="0.25">
      <c r="B112" s="81"/>
      <c r="C112" s="76"/>
      <c r="E112" s="3"/>
      <c r="F112" s="3"/>
    </row>
    <row r="113" spans="1:6" ht="75" x14ac:dyDescent="0.25">
      <c r="A113" s="78" t="s">
        <v>51</v>
      </c>
      <c r="B113" s="81" t="s">
        <v>141</v>
      </c>
      <c r="C113" s="83" t="s">
        <v>1</v>
      </c>
      <c r="D113" s="84">
        <v>34</v>
      </c>
      <c r="E113" s="3"/>
      <c r="F113" s="17">
        <f>+D113*E113</f>
        <v>0</v>
      </c>
    </row>
    <row r="114" spans="1:6" x14ac:dyDescent="0.25">
      <c r="B114" s="81"/>
      <c r="C114" s="76"/>
      <c r="E114" s="3"/>
      <c r="F114" s="3"/>
    </row>
    <row r="115" spans="1:6" ht="90" x14ac:dyDescent="0.25">
      <c r="A115" s="78" t="s">
        <v>52</v>
      </c>
      <c r="B115" s="81" t="s">
        <v>142</v>
      </c>
      <c r="C115" s="83" t="s">
        <v>3</v>
      </c>
      <c r="D115" s="84">
        <v>1</v>
      </c>
      <c r="E115" s="3"/>
      <c r="F115" s="17">
        <f>+D115*E115</f>
        <v>0</v>
      </c>
    </row>
    <row r="116" spans="1:6" x14ac:dyDescent="0.25">
      <c r="B116" s="81"/>
      <c r="C116" s="76"/>
      <c r="E116" s="3"/>
      <c r="F116" s="3"/>
    </row>
    <row r="117" spans="1:6" ht="15.75" thickBot="1" x14ac:dyDescent="0.3">
      <c r="A117" s="85"/>
      <c r="B117" s="86" t="str">
        <f>B111&amp;" skupaj:"</f>
        <v>OGRAJA skupaj:</v>
      </c>
      <c r="C117" s="87"/>
      <c r="D117" s="88"/>
      <c r="E117" s="12"/>
      <c r="F117" s="18">
        <f>SUM(F113:F116)</f>
        <v>0</v>
      </c>
    </row>
    <row r="118" spans="1:6" ht="15.75" thickTop="1" x14ac:dyDescent="0.25">
      <c r="B118" s="81"/>
      <c r="C118" s="76"/>
      <c r="E118" s="3"/>
      <c r="F118" s="3"/>
    </row>
    <row r="119" spans="1:6" x14ac:dyDescent="0.25">
      <c r="A119" s="76" t="s">
        <v>53</v>
      </c>
      <c r="B119" s="80" t="s">
        <v>74</v>
      </c>
      <c r="D119" s="94"/>
      <c r="E119" s="95"/>
      <c r="F119" s="95"/>
    </row>
    <row r="120" spans="1:6" x14ac:dyDescent="0.25">
      <c r="A120" s="78"/>
      <c r="B120" s="81"/>
      <c r="C120" s="83"/>
      <c r="D120" s="84"/>
      <c r="E120" s="16"/>
      <c r="F120" s="17"/>
    </row>
    <row r="121" spans="1:6" ht="120" x14ac:dyDescent="0.25">
      <c r="A121" s="78" t="s">
        <v>54</v>
      </c>
      <c r="B121" s="81" t="s">
        <v>153</v>
      </c>
      <c r="C121" s="83" t="s">
        <v>2</v>
      </c>
      <c r="D121" s="84">
        <v>1050</v>
      </c>
      <c r="E121" s="16"/>
      <c r="F121" s="17">
        <f>+D121*E121</f>
        <v>0</v>
      </c>
    </row>
    <row r="122" spans="1:6" x14ac:dyDescent="0.25">
      <c r="A122" s="78"/>
      <c r="B122" s="81"/>
      <c r="C122" s="83"/>
      <c r="D122" s="84"/>
      <c r="E122" s="16"/>
      <c r="F122" s="17"/>
    </row>
    <row r="123" spans="1:6" ht="15.75" thickBot="1" x14ac:dyDescent="0.3">
      <c r="A123" s="85"/>
      <c r="B123" s="86" t="str">
        <f>B119&amp;" skupaj:"</f>
        <v>ANTENSKI STOLP skupaj:</v>
      </c>
      <c r="C123" s="87"/>
      <c r="D123" s="88"/>
      <c r="E123" s="12"/>
      <c r="F123" s="18">
        <f>SUM(F120:F122)</f>
        <v>0</v>
      </c>
    </row>
    <row r="124" spans="1:6" ht="15.75" thickTop="1" x14ac:dyDescent="0.25"/>
    <row r="125" spans="1:6" x14ac:dyDescent="0.25">
      <c r="A125" s="99" t="s">
        <v>130</v>
      </c>
      <c r="B125" s="80" t="s">
        <v>144</v>
      </c>
      <c r="C125" s="78"/>
      <c r="E125" s="3"/>
      <c r="F125" s="3"/>
    </row>
    <row r="126" spans="1:6" x14ac:dyDescent="0.25">
      <c r="B126" s="81"/>
      <c r="C126" s="83"/>
      <c r="D126" s="84"/>
      <c r="E126" s="3"/>
      <c r="F126" s="3"/>
    </row>
    <row r="127" spans="1:6" ht="60" x14ac:dyDescent="0.25">
      <c r="A127" s="78" t="s">
        <v>131</v>
      </c>
      <c r="B127" s="81" t="s">
        <v>135</v>
      </c>
      <c r="C127" s="83" t="s">
        <v>0</v>
      </c>
      <c r="D127" s="84">
        <v>16</v>
      </c>
      <c r="E127" s="16"/>
      <c r="F127" s="17">
        <f>+D127*E127</f>
        <v>0</v>
      </c>
    </row>
    <row r="128" spans="1:6" x14ac:dyDescent="0.25">
      <c r="A128" s="78"/>
      <c r="B128" s="81"/>
      <c r="C128" s="83"/>
      <c r="D128" s="84"/>
      <c r="E128" s="16"/>
      <c r="F128" s="17"/>
    </row>
    <row r="129" spans="1:6" ht="30" x14ac:dyDescent="0.25">
      <c r="A129" s="78" t="s">
        <v>132</v>
      </c>
      <c r="B129" s="81" t="s">
        <v>136</v>
      </c>
      <c r="C129" s="83" t="s">
        <v>0</v>
      </c>
      <c r="D129" s="84">
        <v>5</v>
      </c>
      <c r="E129" s="16"/>
      <c r="F129" s="17">
        <f>+D129*E129</f>
        <v>0</v>
      </c>
    </row>
    <row r="130" spans="1:6" x14ac:dyDescent="0.25">
      <c r="A130" s="78"/>
      <c r="B130" s="81"/>
      <c r="C130" s="83"/>
      <c r="D130" s="84"/>
      <c r="E130" s="16"/>
      <c r="F130" s="17"/>
    </row>
    <row r="131" spans="1:6" ht="30" x14ac:dyDescent="0.25">
      <c r="A131" s="78" t="s">
        <v>145</v>
      </c>
      <c r="B131" s="81" t="s">
        <v>137</v>
      </c>
      <c r="C131" s="83" t="s">
        <v>0</v>
      </c>
      <c r="D131" s="84">
        <v>11</v>
      </c>
      <c r="E131" s="62"/>
      <c r="F131" s="17">
        <f>+D131*E131</f>
        <v>0</v>
      </c>
    </row>
    <row r="132" spans="1:6" x14ac:dyDescent="0.25">
      <c r="A132" s="78"/>
      <c r="B132" s="81"/>
      <c r="C132" s="83"/>
      <c r="D132" s="84"/>
      <c r="E132" s="16"/>
      <c r="F132" s="17"/>
    </row>
    <row r="133" spans="1:6" ht="30" x14ac:dyDescent="0.25">
      <c r="A133" s="78" t="s">
        <v>146</v>
      </c>
      <c r="B133" s="81" t="s">
        <v>129</v>
      </c>
      <c r="C133" s="83" t="s">
        <v>9</v>
      </c>
      <c r="D133" s="84">
        <f>24+2*20+4*3+2*3</f>
        <v>82</v>
      </c>
      <c r="E133" s="16"/>
      <c r="F133" s="17">
        <f>+D133*E133</f>
        <v>0</v>
      </c>
    </row>
    <row r="134" spans="1:6" x14ac:dyDescent="0.25">
      <c r="A134" s="78"/>
      <c r="B134" s="81"/>
      <c r="C134" s="83"/>
      <c r="D134" s="84"/>
      <c r="E134" s="16"/>
      <c r="F134" s="17"/>
    </row>
    <row r="135" spans="1:6" ht="30" x14ac:dyDescent="0.25">
      <c r="A135" s="78" t="s">
        <v>147</v>
      </c>
      <c r="B135" s="81" t="s">
        <v>151</v>
      </c>
      <c r="C135" s="83" t="s">
        <v>9</v>
      </c>
      <c r="D135" s="84">
        <f>9*2</f>
        <v>18</v>
      </c>
      <c r="E135" s="16"/>
      <c r="F135" s="17">
        <f>+D135*E135</f>
        <v>0</v>
      </c>
    </row>
    <row r="136" spans="1:6" x14ac:dyDescent="0.25">
      <c r="A136" s="78"/>
      <c r="B136" s="81"/>
      <c r="C136" s="83"/>
      <c r="D136" s="84"/>
      <c r="E136" s="16"/>
      <c r="F136" s="17"/>
    </row>
    <row r="137" spans="1:6" ht="30" x14ac:dyDescent="0.25">
      <c r="A137" s="78" t="s">
        <v>148</v>
      </c>
      <c r="B137" s="81" t="s">
        <v>152</v>
      </c>
      <c r="C137" s="83" t="s">
        <v>3</v>
      </c>
      <c r="D137" s="84">
        <v>22</v>
      </c>
      <c r="E137" s="16"/>
      <c r="F137" s="17">
        <f>+D137*E137</f>
        <v>0</v>
      </c>
    </row>
    <row r="138" spans="1:6" x14ac:dyDescent="0.25">
      <c r="A138" s="78"/>
      <c r="B138" s="81"/>
      <c r="C138" s="83"/>
      <c r="D138" s="84"/>
      <c r="E138" s="16"/>
      <c r="F138" s="17"/>
    </row>
    <row r="139" spans="1:6" x14ac:dyDescent="0.25">
      <c r="A139" s="78" t="s">
        <v>149</v>
      </c>
      <c r="B139" s="81" t="s">
        <v>138</v>
      </c>
      <c r="C139" s="83" t="s">
        <v>3</v>
      </c>
      <c r="D139" s="84">
        <v>1</v>
      </c>
      <c r="E139" s="16"/>
      <c r="F139" s="17">
        <f>+D139*E139</f>
        <v>0</v>
      </c>
    </row>
    <row r="140" spans="1:6" x14ac:dyDescent="0.25">
      <c r="B140" s="81"/>
      <c r="C140" s="83"/>
      <c r="D140" s="84"/>
      <c r="E140" s="16"/>
      <c r="F140" s="17"/>
    </row>
    <row r="141" spans="1:6" ht="15.75" thickBot="1" x14ac:dyDescent="0.3">
      <c r="A141" s="85"/>
      <c r="B141" s="86" t="str">
        <f>B125&amp;" skupaj:"</f>
        <v>GRADBENA DELA za OZEMLJITVE skupaj:</v>
      </c>
      <c r="C141" s="87"/>
      <c r="D141" s="88"/>
      <c r="E141" s="12"/>
      <c r="F141" s="18">
        <f>SUM(F127:F140)</f>
        <v>0</v>
      </c>
    </row>
    <row r="142" spans="1:6" ht="15.75" thickTop="1" x14ac:dyDescent="0.25">
      <c r="B142" s="81"/>
      <c r="C142" s="83"/>
      <c r="D142" s="84"/>
      <c r="E142" s="16"/>
      <c r="F142" s="17"/>
    </row>
    <row r="143" spans="1:6" x14ac:dyDescent="0.25">
      <c r="A143" s="99" t="s">
        <v>150</v>
      </c>
      <c r="B143" s="80" t="s">
        <v>140</v>
      </c>
      <c r="C143" s="78"/>
      <c r="E143" s="3"/>
      <c r="F143" s="3"/>
    </row>
    <row r="144" spans="1:6" x14ac:dyDescent="0.25">
      <c r="B144" s="81"/>
      <c r="C144" s="83"/>
      <c r="D144" s="84"/>
      <c r="E144" s="3"/>
      <c r="F144" s="3"/>
    </row>
    <row r="145" spans="1:6" ht="45" x14ac:dyDescent="0.25">
      <c r="A145" s="78" t="s">
        <v>133</v>
      </c>
      <c r="B145" s="81" t="s">
        <v>143</v>
      </c>
      <c r="C145" s="83" t="s">
        <v>7</v>
      </c>
      <c r="D145" s="84">
        <v>1</v>
      </c>
      <c r="E145" s="16"/>
      <c r="F145" s="17">
        <f>+D145*E145</f>
        <v>0</v>
      </c>
    </row>
    <row r="146" spans="1:6" x14ac:dyDescent="0.25">
      <c r="B146" s="81"/>
      <c r="C146" s="83"/>
      <c r="D146" s="84"/>
      <c r="E146" s="16"/>
      <c r="F146" s="17"/>
    </row>
    <row r="147" spans="1:6" ht="15.75" thickBot="1" x14ac:dyDescent="0.3">
      <c r="A147" s="85"/>
      <c r="B147" s="86" t="str">
        <f>B143&amp;" skupaj:"</f>
        <v>KONTEJNER skupaj:</v>
      </c>
      <c r="C147" s="87"/>
      <c r="D147" s="88"/>
      <c r="E147" s="12"/>
      <c r="F147" s="18">
        <f>SUM(F145:F146)</f>
        <v>0</v>
      </c>
    </row>
    <row r="148" spans="1:6" ht="15.75" thickTop="1" x14ac:dyDescent="0.25">
      <c r="B148" s="81"/>
      <c r="C148" s="83"/>
      <c r="D148" s="84"/>
      <c r="E148" s="16"/>
      <c r="F148" s="17"/>
    </row>
  </sheetData>
  <phoneticPr fontId="4" type="noConversion"/>
  <pageMargins left="0.98425196850393704" right="0.39370078740157483" top="1.1811023622047245" bottom="0.43307086614173229" header="0.39370078740157483" footer="0.27559055118110237"/>
  <pageSetup paperSize="9" scale="96" fitToHeight="0" orientation="portrait" r:id="rId1"/>
  <headerFooter alignWithMargins="0">
    <oddHeader xml:space="preserve">&amp;L&amp;G&amp;R&amp;"Arial,Krepko"Projektiranje in svetovanje, Jernej Rebolj s.p.
Osredke 36, 1262 Dol pri Ljubljani&amp;"Arial,Običajno"
</oddHeader>
    <oddFooter>&amp;R&amp;P/&amp;N</oddFooter>
  </headerFooter>
  <rowBreaks count="8" manualBreakCount="8">
    <brk id="15" max="16383" man="1"/>
    <brk id="37" max="5" man="1"/>
    <brk id="53" max="16383" man="1"/>
    <brk id="71" max="5" man="1"/>
    <brk id="87" max="5" man="1"/>
    <brk id="97" max="16383" man="1"/>
    <brk id="109" max="5" man="1"/>
    <brk id="123" max="5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3</vt:i4>
      </vt:variant>
    </vt:vector>
  </HeadingPairs>
  <TitlesOfParts>
    <vt:vector size="6" baseType="lpstr">
      <vt:lpstr>naslovna 1</vt:lpstr>
      <vt:lpstr>rekapitualcija</vt:lpstr>
      <vt:lpstr>popis</vt:lpstr>
      <vt:lpstr>popis!Področje_tiskanja</vt:lpstr>
      <vt:lpstr>rekapitualcija!Področje_tiskanja</vt:lpstr>
      <vt:lpstr>popis!Tiskanje_naslovov</vt:lpstr>
    </vt:vector>
  </TitlesOfParts>
  <Company>Kraški zidar d.d.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Jernej</dc:creator>
  <cp:lastModifiedBy>Podgornik Pekič Daniela</cp:lastModifiedBy>
  <cp:lastPrinted>2025-06-30T07:32:02Z</cp:lastPrinted>
  <dcterms:created xsi:type="dcterms:W3CDTF">2010-07-28T06:17:53Z</dcterms:created>
  <dcterms:modified xsi:type="dcterms:W3CDTF">2025-06-30T10:03:37Z</dcterms:modified>
</cp:coreProperties>
</file>